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60" windowWidth="11340" windowHeight="6030" activeTab="1"/>
  </bookViews>
  <sheets>
    <sheet name="Simple" sheetId="1" r:id="rId1"/>
    <sheet name="Title Page" sheetId="2" r:id="rId2"/>
    <sheet name="Straight Line Graphs" sheetId="3" r:id="rId3"/>
    <sheet name="Quadratics" sheetId="4" r:id="rId4"/>
    <sheet name="Polynomials" sheetId="5" r:id="rId5"/>
    <sheet name="Moving" sheetId="6" r:id="rId6"/>
    <sheet name="Quadratics2" sheetId="7" r:id="rId7"/>
  </sheets>
  <definedNames>
    <definedName name="Polynomials">'Polynomials'!$A$1:$Z$27</definedName>
    <definedName name="Quad2">'Quadratics2'!$A$1:$Y$27</definedName>
    <definedName name="Quadratics">'Quadratics'!$A$1:$AK$27</definedName>
    <definedName name="Screen1">'Title Page'!$A$1:$R$23</definedName>
    <definedName name="StraightLine">'Straight Line Graphs'!$A$1:$AC$27</definedName>
    <definedName name="Transformations">'Moving'!$A$1:$AF$26</definedName>
  </definedNames>
  <calcPr fullCalcOnLoad="1"/>
</workbook>
</file>

<file path=xl/sharedStrings.xml><?xml version="1.0" encoding="utf-8"?>
<sst xmlns="http://schemas.openxmlformats.org/spreadsheetml/2006/main" count="119" uniqueCount="43">
  <si>
    <t>y =</t>
  </si>
  <si>
    <t>x</t>
  </si>
  <si>
    <t>y</t>
  </si>
  <si>
    <t>Blue</t>
  </si>
  <si>
    <t>Pink</t>
  </si>
  <si>
    <r>
      <t>x</t>
    </r>
    <r>
      <rPr>
        <vertAlign val="superscript"/>
        <sz val="10"/>
        <rFont val="Arial"/>
        <family val="2"/>
      </rPr>
      <t>2</t>
    </r>
  </si>
  <si>
    <r>
      <t>x</t>
    </r>
    <r>
      <rPr>
        <vertAlign val="superscript"/>
        <sz val="10"/>
        <rFont val="Arial"/>
        <family val="2"/>
      </rPr>
      <t>3</t>
    </r>
  </si>
  <si>
    <t>Sheet1!A1</t>
  </si>
  <si>
    <t>Quadratics</t>
  </si>
  <si>
    <t>Line Graphs</t>
  </si>
  <si>
    <t>This program demonstrates the links between equations of graphs, x &amp; y values and the graphs themselves.</t>
  </si>
  <si>
    <t>The straight line graph page gives two lines, one blue, one pink.</t>
  </si>
  <si>
    <t>Straight Line Graphs</t>
  </si>
  <si>
    <t>Polynomials</t>
  </si>
  <si>
    <t>Click the links below</t>
  </si>
  <si>
    <t>Title Page</t>
  </si>
  <si>
    <t>(</t>
  </si>
  <si>
    <r>
      <t>)</t>
    </r>
    <r>
      <rPr>
        <vertAlign val="superscript"/>
        <sz val="10"/>
        <rFont val="Arial"/>
        <family val="2"/>
      </rPr>
      <t>2</t>
    </r>
  </si>
  <si>
    <t>Transformations</t>
  </si>
  <si>
    <t>Neither</t>
  </si>
  <si>
    <t>And</t>
  </si>
  <si>
    <t>y flip</t>
  </si>
  <si>
    <t>x flip</t>
  </si>
  <si>
    <t>Straight Line graphs</t>
  </si>
  <si>
    <t xml:space="preserve"> </t>
  </si>
  <si>
    <t>There are three pages: straight line graphs, polynomials &amp; transformations.</t>
  </si>
  <si>
    <r>
      <t>The transformations page gives a graph of y=x</t>
    </r>
    <r>
      <rPr>
        <vertAlign val="superscript"/>
        <sz val="12"/>
        <rFont val="Tahoma"/>
        <family val="2"/>
      </rPr>
      <t>2</t>
    </r>
    <r>
      <rPr>
        <sz val="12"/>
        <rFont val="Tahoma"/>
        <family val="2"/>
      </rPr>
      <t xml:space="preserve"> form that can be translated, reflected &amp; stretched in x &amp; y directions.</t>
    </r>
  </si>
  <si>
    <t>The polynomial page gives one line and allows for far more complexities.</t>
  </si>
  <si>
    <t>Created by Graham Colman, Wymondham College, Norwich, UK. 2003</t>
  </si>
  <si>
    <t>Vert trans</t>
  </si>
  <si>
    <t>Hor trans</t>
  </si>
  <si>
    <t>Vert stretch</t>
  </si>
  <si>
    <t>Hor stretch</t>
  </si>
  <si>
    <t>const</t>
  </si>
  <si>
    <r>
      <t>x</t>
    </r>
    <r>
      <rPr>
        <vertAlign val="superscript"/>
        <sz val="8"/>
        <rFont val="Arial"/>
        <family val="0"/>
      </rPr>
      <t>3</t>
    </r>
  </si>
  <si>
    <r>
      <t>x</t>
    </r>
    <r>
      <rPr>
        <vertAlign val="superscript"/>
        <sz val="8"/>
        <rFont val="Arial"/>
        <family val="0"/>
      </rPr>
      <t>2</t>
    </r>
  </si>
  <si>
    <t>Any comments or questions please email grahamcolman@colmanweb.co.uk</t>
  </si>
  <si>
    <t>Gradient</t>
  </si>
  <si>
    <t>Y intercept</t>
  </si>
  <si>
    <t>)</t>
  </si>
  <si>
    <t>Quadratics 2</t>
  </si>
  <si>
    <t>Back to Title Page</t>
  </si>
  <si>
    <t>Basic y=mx+c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</si>
</sst>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1">
    <font>
      <sz val="10"/>
      <name val="Arial"/>
      <family val="0"/>
    </font>
    <font>
      <b/>
      <sz val="10"/>
      <name val="Arial"/>
      <family val="2"/>
    </font>
    <font>
      <sz val="10"/>
      <color indexed="43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0"/>
      <color indexed="18"/>
      <name val="Arial"/>
      <family val="2"/>
    </font>
    <font>
      <b/>
      <sz val="10"/>
      <color indexed="14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43"/>
      <name val="Arial"/>
      <family val="2"/>
    </font>
    <font>
      <u val="single"/>
      <sz val="10"/>
      <color indexed="36"/>
      <name val="Arial"/>
      <family val="0"/>
    </font>
    <font>
      <b/>
      <sz val="16"/>
      <name val="Tahoma"/>
      <family val="2"/>
    </font>
    <font>
      <sz val="12"/>
      <name val="Tahoma"/>
      <family val="2"/>
    </font>
    <font>
      <sz val="16"/>
      <name val="Tahoma"/>
      <family val="2"/>
    </font>
    <font>
      <u val="single"/>
      <sz val="12"/>
      <color indexed="12"/>
      <name val="Tahoma"/>
      <family val="2"/>
    </font>
    <font>
      <u val="single"/>
      <sz val="8"/>
      <color indexed="12"/>
      <name val="Arial"/>
      <family val="0"/>
    </font>
    <font>
      <sz val="8"/>
      <name val="Arial"/>
      <family val="0"/>
    </font>
    <font>
      <sz val="6"/>
      <name val="Arial"/>
      <family val="0"/>
    </font>
    <font>
      <u val="single"/>
      <sz val="12"/>
      <color indexed="12"/>
      <name val="Arial"/>
      <family val="0"/>
    </font>
    <font>
      <sz val="10"/>
      <color indexed="57"/>
      <name val="Arial"/>
      <family val="0"/>
    </font>
    <font>
      <sz val="10"/>
      <color indexed="48"/>
      <name val="Arial"/>
      <family val="0"/>
    </font>
    <font>
      <b/>
      <sz val="10"/>
      <color indexed="48"/>
      <name val="Arial"/>
      <family val="2"/>
    </font>
    <font>
      <vertAlign val="superscript"/>
      <sz val="12"/>
      <name val="Tahoma"/>
      <family val="2"/>
    </font>
    <font>
      <vertAlign val="superscript"/>
      <sz val="8"/>
      <name val="Arial"/>
      <family val="0"/>
    </font>
    <font>
      <sz val="8"/>
      <color indexed="43"/>
      <name val="Arial"/>
      <family val="0"/>
    </font>
    <font>
      <b/>
      <sz val="8"/>
      <color indexed="18"/>
      <name val="Arial"/>
      <family val="2"/>
    </font>
    <font>
      <sz val="8"/>
      <color indexed="10"/>
      <name val="Arial"/>
      <family val="0"/>
    </font>
    <font>
      <sz val="8"/>
      <name val="Tahoma"/>
      <family val="2"/>
    </font>
    <font>
      <sz val="21.75"/>
      <name val="Arial"/>
      <family val="0"/>
    </font>
    <font>
      <sz val="24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5" fillId="2" borderId="0" xfId="0" applyFont="1" applyFill="1" applyAlignment="1">
      <alignment horizontal="right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7" xfId="0" applyFill="1" applyBorder="1" applyAlignment="1">
      <alignment/>
    </xf>
    <xf numFmtId="0" fontId="8" fillId="2" borderId="0" xfId="0" applyFont="1" applyFill="1" applyAlignment="1">
      <alignment horizontal="center"/>
    </xf>
    <xf numFmtId="0" fontId="10" fillId="2" borderId="0" xfId="20" applyFont="1" applyFill="1" applyAlignment="1">
      <alignment/>
    </xf>
    <xf numFmtId="0" fontId="8" fillId="2" borderId="0" xfId="0" applyFont="1" applyFill="1" applyAlignment="1">
      <alignment/>
    </xf>
    <xf numFmtId="0" fontId="10" fillId="2" borderId="0" xfId="20" applyFont="1" applyFill="1" applyAlignment="1">
      <alignment horizontal="center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3" fillId="2" borderId="4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17" fillId="2" borderId="0" xfId="0" applyFont="1" applyFill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6" fillId="2" borderId="0" xfId="20" applyFont="1" applyFill="1" applyAlignment="1">
      <alignment horizontal="center"/>
    </xf>
    <xf numFmtId="0" fontId="0" fillId="2" borderId="0" xfId="0" applyFill="1" applyAlignment="1" quotePrefix="1">
      <alignment horizontal="left"/>
    </xf>
    <xf numFmtId="0" fontId="0" fillId="2" borderId="0" xfId="0" applyFill="1" applyAlignment="1">
      <alignment/>
    </xf>
    <xf numFmtId="164" fontId="0" fillId="3" borderId="16" xfId="0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center"/>
    </xf>
    <xf numFmtId="0" fontId="0" fillId="3" borderId="17" xfId="0" applyFill="1" applyBorder="1" applyAlignment="1">
      <alignment horizontal="right" vertical="center"/>
    </xf>
    <xf numFmtId="0" fontId="21" fillId="3" borderId="16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right" vertical="center"/>
    </xf>
    <xf numFmtId="0" fontId="0" fillId="3" borderId="16" xfId="0" applyFill="1" applyBorder="1" applyAlignment="1">
      <alignment horizontal="center" vertical="center"/>
    </xf>
    <xf numFmtId="0" fontId="20" fillId="3" borderId="16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right" vertical="center"/>
    </xf>
    <xf numFmtId="1" fontId="0" fillId="3" borderId="16" xfId="0" applyNumberFormat="1" applyFont="1" applyFill="1" applyBorder="1" applyAlignment="1">
      <alignment horizontal="left" vertical="center" shrinkToFit="1"/>
    </xf>
    <xf numFmtId="0" fontId="0" fillId="3" borderId="16" xfId="0" applyFill="1" applyBorder="1" applyAlignment="1">
      <alignment horizontal="left" vertical="center"/>
    </xf>
    <xf numFmtId="0" fontId="22" fillId="3" borderId="18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0" fontId="0" fillId="3" borderId="17" xfId="0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right" vertical="center" shrinkToFit="1"/>
    </xf>
    <xf numFmtId="164" fontId="1" fillId="3" borderId="18" xfId="0" applyNumberFormat="1" applyFont="1" applyFill="1" applyBorder="1" applyAlignment="1">
      <alignment horizontal="left" vertical="center" shrinkToFit="1"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 quotePrefix="1">
      <alignment vertical="center"/>
    </xf>
    <xf numFmtId="0" fontId="0" fillId="3" borderId="16" xfId="0" applyFill="1" applyBorder="1" applyAlignment="1" quotePrefix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 shrinkToFit="1"/>
    </xf>
    <xf numFmtId="164" fontId="1" fillId="3" borderId="16" xfId="0" applyNumberFormat="1" applyFont="1" applyFill="1" applyBorder="1" applyAlignment="1">
      <alignment vertical="center" shrinkToFi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6" fillId="2" borderId="0" xfId="20" applyFont="1" applyFill="1" applyAlignment="1">
      <alignment horizontal="center" vertical="center"/>
    </xf>
    <xf numFmtId="164" fontId="21" fillId="3" borderId="16" xfId="0" applyNumberFormat="1" applyFont="1" applyFill="1" applyBorder="1" applyAlignment="1">
      <alignment horizontal="center" vertical="center" shrinkToFit="1"/>
    </xf>
    <xf numFmtId="164" fontId="20" fillId="3" borderId="16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shrinkToFit="1"/>
    </xf>
    <xf numFmtId="0" fontId="25" fillId="2" borderId="0" xfId="0" applyFont="1" applyFill="1" applyAlignment="1">
      <alignment horizontal="center"/>
    </xf>
    <xf numFmtId="0" fontId="10" fillId="2" borderId="0" xfId="20" applyFont="1" applyFill="1" applyAlignment="1">
      <alignment/>
    </xf>
    <xf numFmtId="0" fontId="16" fillId="2" borderId="0" xfId="2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3" borderId="5" xfId="0" applyFont="1" applyFill="1" applyBorder="1" applyAlignment="1">
      <alignment horizontal="center"/>
    </xf>
    <xf numFmtId="0" fontId="26" fillId="3" borderId="12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0" fontId="26" fillId="3" borderId="15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shrinkToFit="1"/>
    </xf>
    <xf numFmtId="0" fontId="19" fillId="2" borderId="0" xfId="20" applyFont="1" applyFill="1" applyAlignment="1">
      <alignment horizontal="center" shrinkToFit="1"/>
    </xf>
    <xf numFmtId="0" fontId="15" fillId="2" borderId="0" xfId="20" applyFont="1" applyFill="1" applyAlignment="1">
      <alignment shrinkToFit="1"/>
    </xf>
    <xf numFmtId="164" fontId="1" fillId="3" borderId="16" xfId="0" applyNumberFormat="1" applyFont="1" applyFill="1" applyBorder="1" applyAlignment="1">
      <alignment horizontal="center" vertical="center"/>
    </xf>
    <xf numFmtId="0" fontId="15" fillId="2" borderId="0" xfId="20" applyFont="1" applyFill="1" applyBorder="1" applyAlignment="1">
      <alignment shrinkToFit="1"/>
    </xf>
    <xf numFmtId="0" fontId="19" fillId="2" borderId="0" xfId="20" applyFont="1" applyFill="1" applyAlignment="1">
      <alignment shrinkToFit="1"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textRotation="90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9" fillId="2" borderId="0" xfId="20" applyFill="1" applyBorder="1" applyAlignment="1">
      <alignment horizontal="center" shrinkToFit="1"/>
    </xf>
    <xf numFmtId="0" fontId="19" fillId="2" borderId="0" xfId="20" applyFont="1" applyFill="1" applyAlignment="1">
      <alignment horizontal="center" shrinkToFit="1"/>
    </xf>
    <xf numFmtId="0" fontId="9" fillId="2" borderId="0" xfId="20" applyFill="1" applyAlignment="1">
      <alignment horizontal="center" shrinkToFi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0" fontId="16" fillId="2" borderId="0" xfId="20" applyFont="1" applyFill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6" fillId="2" borderId="7" xfId="20" applyFont="1" applyFill="1" applyBorder="1" applyAlignment="1">
      <alignment horizontal="center"/>
    </xf>
    <xf numFmtId="0" fontId="17" fillId="2" borderId="0" xfId="20" applyFont="1" applyFill="1" applyAlignment="1">
      <alignment horizontal="center" textRotation="90"/>
    </xf>
    <xf numFmtId="0" fontId="17" fillId="2" borderId="0" xfId="0" applyFont="1" applyFill="1" applyAlignment="1">
      <alignment horizontal="center" textRotation="90"/>
    </xf>
    <xf numFmtId="0" fontId="8" fillId="2" borderId="0" xfId="0" applyFont="1" applyFill="1" applyAlignment="1">
      <alignment horizontal="center"/>
    </xf>
    <xf numFmtId="0" fontId="16" fillId="2" borderId="0" xfId="20" applyFont="1" applyFill="1" applyAlignment="1">
      <alignment horizontal="center"/>
    </xf>
    <xf numFmtId="0" fontId="16" fillId="2" borderId="0" xfId="20" applyFont="1" applyFill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17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right" shrinkToFit="1"/>
    </xf>
    <xf numFmtId="0" fontId="0" fillId="2" borderId="0" xfId="0" applyFill="1" applyBorder="1" applyAlignment="1">
      <alignment horizontal="right" shrinkToFit="1"/>
    </xf>
    <xf numFmtId="0" fontId="18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0" fillId="2" borderId="19" xfId="0" applyFill="1" applyBorder="1" applyAlignment="1">
      <alignment horizontal="center"/>
    </xf>
    <xf numFmtId="0" fontId="0" fillId="4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 applyProtection="1">
      <alignment horizontal="center"/>
      <protection locked="0"/>
    </xf>
    <xf numFmtId="0" fontId="9" fillId="2" borderId="0" xfId="20" applyFill="1" applyAlignment="1">
      <alignment horizontal="center" vertical="center" shrinkToFit="1"/>
    </xf>
    <xf numFmtId="0" fontId="9" fillId="2" borderId="0" xfId="2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C0C0C0"/>
      </font>
      <border/>
    </dxf>
    <dxf>
      <font>
        <color rgb="FFFFCC99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Simple!$A$2:$A$17</c:f>
              <c:numCache>
                <c:ptCount val="1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</c:numCache>
            </c:numRef>
          </c:xVal>
          <c:yVal>
            <c:numRef>
              <c:f>Simple!$B$2:$B$17</c:f>
              <c:numCache>
                <c:ptCount val="16"/>
                <c:pt idx="0">
                  <c:v>-8</c:v>
                </c:pt>
                <c:pt idx="1">
                  <c:v>-6</c:v>
                </c:pt>
                <c:pt idx="2">
                  <c:v>-4</c:v>
                </c:pt>
                <c:pt idx="3">
                  <c:v>-2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  <c:pt idx="10">
                  <c:v>12</c:v>
                </c:pt>
                <c:pt idx="11">
                  <c:v>14</c:v>
                </c:pt>
                <c:pt idx="12">
                  <c:v>16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</c:numCache>
            </c:numRef>
          </c:yVal>
          <c:smooth val="0"/>
        </c:ser>
        <c:axId val="37628766"/>
        <c:axId val="17492391"/>
      </c:scatterChart>
      <c:valAx>
        <c:axId val="3762876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492391"/>
        <c:crosses val="autoZero"/>
        <c:crossBetween val="midCat"/>
        <c:dispUnits/>
      </c:valAx>
      <c:valAx>
        <c:axId val="17492391"/>
        <c:scaling>
          <c:orientation val="minMax"/>
          <c:max val="20"/>
          <c:min val="-10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6287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'Straight Line Graphs'!$AD$9:$AD$17</c:f>
              <c:numCache>
                <c:ptCount val="9"/>
                <c:pt idx="0">
                  <c:v>-8</c:v>
                </c:pt>
                <c:pt idx="1">
                  <c:v>-6</c:v>
                </c:pt>
                <c:pt idx="2">
                  <c:v>-4</c:v>
                </c:pt>
                <c:pt idx="3">
                  <c:v>-2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'Straight Line Graphs'!$AB$9:$AB$17</c:f>
              <c:numCache>
                <c:ptCount val="9"/>
                <c:pt idx="0">
                  <c:v>-29</c:v>
                </c:pt>
                <c:pt idx="1">
                  <c:v>-23</c:v>
                </c:pt>
                <c:pt idx="2">
                  <c:v>-17</c:v>
                </c:pt>
                <c:pt idx="3">
                  <c:v>-11</c:v>
                </c:pt>
                <c:pt idx="4">
                  <c:v>-5</c:v>
                </c:pt>
                <c:pt idx="5">
                  <c:v>1</c:v>
                </c:pt>
                <c:pt idx="6">
                  <c:v>7</c:v>
                </c:pt>
                <c:pt idx="7">
                  <c:v>13</c:v>
                </c:pt>
                <c:pt idx="8">
                  <c:v>19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'Straight Line Graphs'!$AD$9:$AD$17</c:f>
              <c:numCache>
                <c:ptCount val="9"/>
                <c:pt idx="0">
                  <c:v>-8</c:v>
                </c:pt>
                <c:pt idx="1">
                  <c:v>-6</c:v>
                </c:pt>
                <c:pt idx="2">
                  <c:v>-4</c:v>
                </c:pt>
                <c:pt idx="3">
                  <c:v>-2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'Straight Line Graphs'!$C$9:$C$17</c:f>
              <c:numCache>
                <c:ptCount val="9"/>
                <c:pt idx="0">
                  <c:v>19</c:v>
                </c:pt>
                <c:pt idx="1">
                  <c:v>15</c:v>
                </c:pt>
                <c:pt idx="2">
                  <c:v>11</c:v>
                </c:pt>
                <c:pt idx="3">
                  <c:v>7</c:v>
                </c:pt>
                <c:pt idx="4">
                  <c:v>3</c:v>
                </c:pt>
                <c:pt idx="5">
                  <c:v>-1</c:v>
                </c:pt>
                <c:pt idx="6">
                  <c:v>-5</c:v>
                </c:pt>
                <c:pt idx="7">
                  <c:v>-9</c:v>
                </c:pt>
                <c:pt idx="8">
                  <c:v>-13</c:v>
                </c:pt>
              </c:numCache>
            </c:numRef>
          </c:val>
          <c:smooth val="0"/>
        </c:ser>
        <c:axId val="37517292"/>
        <c:axId val="14259645"/>
      </c:lineChart>
      <c:catAx>
        <c:axId val="3751729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4259645"/>
        <c:crossesAt val="0"/>
        <c:auto val="1"/>
        <c:lblOffset val="100"/>
        <c:noMultiLvlLbl val="0"/>
      </c:catAx>
      <c:valAx>
        <c:axId val="14259645"/>
        <c:scaling>
          <c:orientation val="minMax"/>
          <c:max val="20"/>
          <c:min val="-10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7517292"/>
        <c:crossesAt val="5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Quadratics!$AO$9:$AO$17</c:f>
              <c:numCache>
                <c:ptCount val="9"/>
                <c:pt idx="0">
                  <c:v>-8</c:v>
                </c:pt>
                <c:pt idx="1">
                  <c:v>-6</c:v>
                </c:pt>
                <c:pt idx="2">
                  <c:v>-4</c:v>
                </c:pt>
                <c:pt idx="3">
                  <c:v>-2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Quadratics!$AJ$9:$AJ$17</c:f>
              <c:numCache>
                <c:ptCount val="9"/>
                <c:pt idx="0">
                  <c:v>-19</c:v>
                </c:pt>
                <c:pt idx="1">
                  <c:v>-13</c:v>
                </c:pt>
                <c:pt idx="2">
                  <c:v>-7</c:v>
                </c:pt>
                <c:pt idx="3">
                  <c:v>-1</c:v>
                </c:pt>
                <c:pt idx="4">
                  <c:v>5</c:v>
                </c:pt>
                <c:pt idx="5">
                  <c:v>11</c:v>
                </c:pt>
                <c:pt idx="6">
                  <c:v>17</c:v>
                </c:pt>
                <c:pt idx="7">
                  <c:v>23</c:v>
                </c:pt>
                <c:pt idx="8">
                  <c:v>29</c:v>
                </c:pt>
              </c:numCache>
            </c:numRef>
          </c: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Quadratics!$AO$9:$AO$17</c:f>
              <c:numCache>
                <c:ptCount val="9"/>
                <c:pt idx="0">
                  <c:v>-8</c:v>
                </c:pt>
                <c:pt idx="1">
                  <c:v>-6</c:v>
                </c:pt>
                <c:pt idx="2">
                  <c:v>-4</c:v>
                </c:pt>
                <c:pt idx="3">
                  <c:v>-2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Quadratics!$C$9:$C$17</c:f>
              <c:numCache>
                <c:ptCount val="9"/>
                <c:pt idx="0">
                  <c:v>59</c:v>
                </c:pt>
                <c:pt idx="1">
                  <c:v>31</c:v>
                </c:pt>
                <c:pt idx="2">
                  <c:v>11</c:v>
                </c:pt>
                <c:pt idx="3">
                  <c:v>-1</c:v>
                </c:pt>
                <c:pt idx="4">
                  <c:v>-5</c:v>
                </c:pt>
                <c:pt idx="5">
                  <c:v>-1</c:v>
                </c:pt>
                <c:pt idx="6">
                  <c:v>11</c:v>
                </c:pt>
                <c:pt idx="7">
                  <c:v>31</c:v>
                </c:pt>
                <c:pt idx="8">
                  <c:v>59</c:v>
                </c:pt>
              </c:numCache>
            </c:numRef>
          </c:val>
          <c:smooth val="1"/>
        </c:ser>
        <c:axId val="10876522"/>
        <c:axId val="46983683"/>
      </c:lineChart>
      <c:catAx>
        <c:axId val="1087652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6983683"/>
        <c:crosses val="autoZero"/>
        <c:auto val="0"/>
        <c:lblOffset val="100"/>
        <c:noMultiLvlLbl val="0"/>
      </c:catAx>
      <c:valAx>
        <c:axId val="46983683"/>
        <c:scaling>
          <c:orientation val="minMax"/>
          <c:max val="30"/>
          <c:min val="-20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0876522"/>
        <c:crossesAt val="5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Polynomials!$Z$9:$Z$17</c:f>
              <c:numCache>
                <c:ptCount val="9"/>
                <c:pt idx="0">
                  <c:v>-8</c:v>
                </c:pt>
                <c:pt idx="1">
                  <c:v>-6</c:v>
                </c:pt>
                <c:pt idx="2">
                  <c:v>-4</c:v>
                </c:pt>
                <c:pt idx="3">
                  <c:v>-2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Polynomials!$T$9:$T$17</c:f>
              <c:numCache>
                <c:ptCount val="9"/>
              </c:numCache>
            </c:numRef>
          </c: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Polynomials!$Z$9:$Z$17</c:f>
              <c:numCache>
                <c:ptCount val="9"/>
                <c:pt idx="0">
                  <c:v>-8</c:v>
                </c:pt>
                <c:pt idx="1">
                  <c:v>-6</c:v>
                </c:pt>
                <c:pt idx="2">
                  <c:v>-4</c:v>
                </c:pt>
                <c:pt idx="3">
                  <c:v>-2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Polynomials!$C$9:$C$17</c:f>
              <c:numCache>
                <c:ptCount val="9"/>
                <c:pt idx="0">
                  <c:v>142.1</c:v>
                </c:pt>
                <c:pt idx="1">
                  <c:v>80.1</c:v>
                </c:pt>
                <c:pt idx="2">
                  <c:v>34.1</c:v>
                </c:pt>
                <c:pt idx="3">
                  <c:v>4.100000000000001</c:v>
                </c:pt>
                <c:pt idx="4">
                  <c:v>-9.899999999999999</c:v>
                </c:pt>
                <c:pt idx="5">
                  <c:v>-7.899999999999999</c:v>
                </c:pt>
                <c:pt idx="6">
                  <c:v>10.100000000000001</c:v>
                </c:pt>
                <c:pt idx="7">
                  <c:v>44.1</c:v>
                </c:pt>
                <c:pt idx="8">
                  <c:v>94.1</c:v>
                </c:pt>
              </c:numCache>
            </c:numRef>
          </c:val>
          <c:smooth val="1"/>
        </c:ser>
        <c:axId val="20349528"/>
        <c:axId val="53265401"/>
      </c:lineChart>
      <c:catAx>
        <c:axId val="2034952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3265401"/>
        <c:crosses val="autoZero"/>
        <c:auto val="0"/>
        <c:lblOffset val="100"/>
        <c:noMultiLvlLbl val="0"/>
      </c:catAx>
      <c:valAx>
        <c:axId val="53265401"/>
        <c:scaling>
          <c:orientation val="minMax"/>
          <c:max val="30"/>
          <c:min val="-20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0349528"/>
        <c:crossesAt val="5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Moving!$AA$9:$AA$17</c:f>
              <c:numCache>
                <c:ptCount val="9"/>
                <c:pt idx="0">
                  <c:v>-8</c:v>
                </c:pt>
                <c:pt idx="1">
                  <c:v>-6</c:v>
                </c:pt>
                <c:pt idx="2">
                  <c:v>-4</c:v>
                </c:pt>
                <c:pt idx="3">
                  <c:v>-2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Moving!$Y$9:$Y$17</c:f>
              <c:numCache>
                <c:ptCount val="9"/>
              </c:numCache>
            </c:numRef>
          </c: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Moving!$AA$9:$AA$17</c:f>
              <c:numCache>
                <c:ptCount val="9"/>
                <c:pt idx="0">
                  <c:v>-8</c:v>
                </c:pt>
                <c:pt idx="1">
                  <c:v>-6</c:v>
                </c:pt>
                <c:pt idx="2">
                  <c:v>-4</c:v>
                </c:pt>
                <c:pt idx="3">
                  <c:v>-2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Moving!$C$9:$C$17</c:f>
              <c:numCache>
                <c:ptCount val="9"/>
                <c:pt idx="0">
                  <c:v>132</c:v>
                </c:pt>
                <c:pt idx="1">
                  <c:v>88</c:v>
                </c:pt>
                <c:pt idx="2">
                  <c:v>52</c:v>
                </c:pt>
                <c:pt idx="3">
                  <c:v>24</c:v>
                </c:pt>
                <c:pt idx="4">
                  <c:v>4</c:v>
                </c:pt>
                <c:pt idx="5">
                  <c:v>-8</c:v>
                </c:pt>
                <c:pt idx="6">
                  <c:v>-12</c:v>
                </c:pt>
                <c:pt idx="7">
                  <c:v>-8</c:v>
                </c:pt>
                <c:pt idx="8">
                  <c:v>4</c:v>
                </c:pt>
              </c:numCache>
            </c:numRef>
          </c:val>
          <c:smooth val="1"/>
        </c:ser>
        <c:axId val="1192758"/>
        <c:axId val="34589983"/>
      </c:lineChart>
      <c:catAx>
        <c:axId val="119275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34589983"/>
        <c:crosses val="autoZero"/>
        <c:auto val="0"/>
        <c:lblOffset val="100"/>
        <c:noMultiLvlLbl val="0"/>
      </c:catAx>
      <c:valAx>
        <c:axId val="34589983"/>
        <c:scaling>
          <c:orientation val="minMax"/>
          <c:max val="30"/>
          <c:min val="-20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192758"/>
        <c:crossesAt val="5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Quadratics2!$Z$9:$Z$17</c:f>
              <c:numCache>
                <c:ptCount val="9"/>
                <c:pt idx="0">
                  <c:v>-8</c:v>
                </c:pt>
                <c:pt idx="1">
                  <c:v>-6</c:v>
                </c:pt>
                <c:pt idx="2">
                  <c:v>-4</c:v>
                </c:pt>
                <c:pt idx="3">
                  <c:v>-2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Quadratics2!$T$9:$T$17</c:f>
              <c:numCache>
                <c:ptCount val="9"/>
              </c:numCache>
            </c:numRef>
          </c: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Quadratics2!$Z$9:$Z$17</c:f>
              <c:numCache>
                <c:ptCount val="9"/>
                <c:pt idx="0">
                  <c:v>-8</c:v>
                </c:pt>
                <c:pt idx="1">
                  <c:v>-6</c:v>
                </c:pt>
                <c:pt idx="2">
                  <c:v>-4</c:v>
                </c:pt>
                <c:pt idx="3">
                  <c:v>-2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Quadratics2!$C$9:$C$17</c:f>
              <c:numCache>
                <c:ptCount val="9"/>
                <c:pt idx="0">
                  <c:v>42.5</c:v>
                </c:pt>
                <c:pt idx="1">
                  <c:v>19.5</c:v>
                </c:pt>
                <c:pt idx="2">
                  <c:v>4.5</c:v>
                </c:pt>
                <c:pt idx="3">
                  <c:v>-2.5</c:v>
                </c:pt>
                <c:pt idx="4">
                  <c:v>-1.5</c:v>
                </c:pt>
                <c:pt idx="5">
                  <c:v>7.5</c:v>
                </c:pt>
                <c:pt idx="6">
                  <c:v>24.5</c:v>
                </c:pt>
                <c:pt idx="7">
                  <c:v>49.5</c:v>
                </c:pt>
                <c:pt idx="8">
                  <c:v>82.5</c:v>
                </c:pt>
              </c:numCache>
            </c:numRef>
          </c:val>
          <c:smooth val="1"/>
        </c:ser>
        <c:axId val="63585412"/>
        <c:axId val="32037621"/>
      </c:lineChart>
      <c:catAx>
        <c:axId val="63585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037621"/>
        <c:crosses val="autoZero"/>
        <c:auto val="0"/>
        <c:lblOffset val="100"/>
        <c:noMultiLvlLbl val="0"/>
      </c:catAx>
      <c:valAx>
        <c:axId val="32037621"/>
        <c:scaling>
          <c:orientation val="minMax"/>
          <c:max val="30"/>
          <c:min val="-20"/>
        </c:scaling>
        <c:axPos val="l"/>
        <c:delete val="0"/>
        <c:numFmt formatCode="General" sourceLinked="1"/>
        <c:majorTickMark val="in"/>
        <c:minorTickMark val="none"/>
        <c:tickLblPos val="nextTo"/>
        <c:crossAx val="63585412"/>
        <c:crossesAt val="5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4</xdr:row>
      <xdr:rowOff>19050</xdr:rowOff>
    </xdr:from>
    <xdr:to>
      <xdr:col>11</xdr:col>
      <xdr:colOff>95250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285875" y="685800"/>
        <a:ext cx="36766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</xdr:row>
      <xdr:rowOff>66675</xdr:rowOff>
    </xdr:from>
    <xdr:to>
      <xdr:col>22</xdr:col>
      <xdr:colOff>0</xdr:colOff>
      <xdr:row>23</xdr:row>
      <xdr:rowOff>28575</xdr:rowOff>
    </xdr:to>
    <xdr:graphicFrame>
      <xdr:nvGraphicFramePr>
        <xdr:cNvPr id="1" name="Chart 5"/>
        <xdr:cNvGraphicFramePr/>
      </xdr:nvGraphicFramePr>
      <xdr:xfrm>
        <a:off x="1438275" y="609600"/>
        <a:ext cx="39909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4</xdr:row>
      <xdr:rowOff>66675</xdr:rowOff>
    </xdr:from>
    <xdr:to>
      <xdr:col>29</xdr:col>
      <xdr:colOff>0</xdr:colOff>
      <xdr:row>23</xdr:row>
      <xdr:rowOff>28575</xdr:rowOff>
    </xdr:to>
    <xdr:graphicFrame>
      <xdr:nvGraphicFramePr>
        <xdr:cNvPr id="1" name="Chart 3"/>
        <xdr:cNvGraphicFramePr/>
      </xdr:nvGraphicFramePr>
      <xdr:xfrm>
        <a:off x="1504950" y="628650"/>
        <a:ext cx="39528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66675</xdr:rowOff>
    </xdr:from>
    <xdr:to>
      <xdr:col>20</xdr:col>
      <xdr:colOff>152400</xdr:colOff>
      <xdr:row>23</xdr:row>
      <xdr:rowOff>28575</xdr:rowOff>
    </xdr:to>
    <xdr:graphicFrame>
      <xdr:nvGraphicFramePr>
        <xdr:cNvPr id="1" name="Chart 5"/>
        <xdr:cNvGraphicFramePr/>
      </xdr:nvGraphicFramePr>
      <xdr:xfrm>
        <a:off x="1333500" y="628650"/>
        <a:ext cx="4486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66675</xdr:rowOff>
    </xdr:from>
    <xdr:to>
      <xdr:col>25</xdr:col>
      <xdr:colOff>76200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1371600" y="628650"/>
        <a:ext cx="40100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66675</xdr:rowOff>
    </xdr:from>
    <xdr:to>
      <xdr:col>20</xdr:col>
      <xdr:colOff>152400</xdr:colOff>
      <xdr:row>23</xdr:row>
      <xdr:rowOff>28575</xdr:rowOff>
    </xdr:to>
    <xdr:graphicFrame>
      <xdr:nvGraphicFramePr>
        <xdr:cNvPr id="1" name="Chart 3"/>
        <xdr:cNvGraphicFramePr/>
      </xdr:nvGraphicFramePr>
      <xdr:xfrm>
        <a:off x="1333500" y="628650"/>
        <a:ext cx="39528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showRowColHeaders="0" zoomScale="200" zoomScaleNormal="200" workbookViewId="0" topLeftCell="A1">
      <selection activeCell="L2" sqref="L2:L3"/>
    </sheetView>
  </sheetViews>
  <sheetFormatPr defaultColWidth="9.140625" defaultRowHeight="12.75"/>
  <cols>
    <col min="1" max="2" width="9.140625" style="1" customWidth="1"/>
    <col min="3" max="3" width="9.140625" style="11" customWidth="1"/>
    <col min="4" max="4" width="4.28125" style="11" customWidth="1"/>
    <col min="5" max="5" width="4.00390625" style="11" customWidth="1"/>
    <col min="6" max="7" width="2.57421875" style="11" customWidth="1"/>
    <col min="8" max="8" width="4.7109375" style="11" customWidth="1"/>
    <col min="9" max="16384" width="9.140625" style="11" customWidth="1"/>
  </cols>
  <sheetData>
    <row r="1" spans="1:2" ht="13.5" thickBot="1">
      <c r="A1" s="146" t="s">
        <v>1</v>
      </c>
      <c r="B1" s="146" t="s">
        <v>2</v>
      </c>
    </row>
    <row r="2" spans="1:12" ht="13.5" thickBot="1">
      <c r="A2" s="1">
        <v>-5</v>
      </c>
      <c r="B2" s="1">
        <f aca="true" t="shared" si="0" ref="B2:B33">A2*E$2+H$2</f>
        <v>-8</v>
      </c>
      <c r="D2" s="147" t="s">
        <v>0</v>
      </c>
      <c r="E2" s="148">
        <v>2</v>
      </c>
      <c r="F2" s="149" t="s">
        <v>1</v>
      </c>
      <c r="G2" s="150" t="str">
        <f>IF(H2&gt;0,"+","")</f>
        <v>+</v>
      </c>
      <c r="H2" s="151">
        <v>2</v>
      </c>
      <c r="J2" s="11" t="str">
        <f>IF(E2=-1,D2&amp;" -"&amp;F2&amp;" "&amp;G2&amp;H2,IF(E2=1,D2&amp;" "&amp;F2&amp;" "&amp;G2&amp;H2,IF(E2=0,D2&amp;" "&amp;G2&amp;H2,D2&amp;" "&amp;E2&amp;F2&amp;" "&amp;G2&amp;H2)))</f>
        <v>y = 2x +2</v>
      </c>
      <c r="L2" s="152" t="s">
        <v>41</v>
      </c>
    </row>
    <row r="3" spans="1:12" ht="12.75">
      <c r="A3" s="1">
        <f aca="true" t="shared" si="1" ref="A3:A34">A2+1</f>
        <v>-4</v>
      </c>
      <c r="B3" s="1">
        <f t="shared" si="0"/>
        <v>-6</v>
      </c>
      <c r="L3" s="152"/>
    </row>
    <row r="4" spans="1:2" ht="12.75">
      <c r="A4" s="1">
        <f t="shared" si="1"/>
        <v>-3</v>
      </c>
      <c r="B4" s="1">
        <f t="shared" si="0"/>
        <v>-4</v>
      </c>
    </row>
    <row r="5" spans="1:2" ht="12.75">
      <c r="A5" s="1">
        <f t="shared" si="1"/>
        <v>-2</v>
      </c>
      <c r="B5" s="1">
        <f t="shared" si="0"/>
        <v>-2</v>
      </c>
    </row>
    <row r="6" spans="1:2" ht="12.75">
      <c r="A6" s="1">
        <f t="shared" si="1"/>
        <v>-1</v>
      </c>
      <c r="B6" s="1">
        <f t="shared" si="0"/>
        <v>0</v>
      </c>
    </row>
    <row r="7" spans="1:2" ht="12.75">
      <c r="A7" s="1">
        <f t="shared" si="1"/>
        <v>0</v>
      </c>
      <c r="B7" s="1">
        <f t="shared" si="0"/>
        <v>2</v>
      </c>
    </row>
    <row r="8" spans="1:2" ht="12.75">
      <c r="A8" s="1">
        <f t="shared" si="1"/>
        <v>1</v>
      </c>
      <c r="B8" s="1">
        <f t="shared" si="0"/>
        <v>4</v>
      </c>
    </row>
    <row r="9" spans="1:2" ht="12.75">
      <c r="A9" s="1">
        <f t="shared" si="1"/>
        <v>2</v>
      </c>
      <c r="B9" s="1">
        <f t="shared" si="0"/>
        <v>6</v>
      </c>
    </row>
    <row r="10" spans="1:2" ht="12.75">
      <c r="A10" s="1">
        <f t="shared" si="1"/>
        <v>3</v>
      </c>
      <c r="B10" s="1">
        <f t="shared" si="0"/>
        <v>8</v>
      </c>
    </row>
    <row r="11" spans="1:2" ht="12.75">
      <c r="A11" s="1">
        <f t="shared" si="1"/>
        <v>4</v>
      </c>
      <c r="B11" s="1">
        <f t="shared" si="0"/>
        <v>10</v>
      </c>
    </row>
    <row r="12" spans="1:2" ht="12.75">
      <c r="A12" s="1">
        <f t="shared" si="1"/>
        <v>5</v>
      </c>
      <c r="B12" s="1">
        <f t="shared" si="0"/>
        <v>12</v>
      </c>
    </row>
    <row r="13" spans="1:2" ht="12.75">
      <c r="A13" s="1">
        <f t="shared" si="1"/>
        <v>6</v>
      </c>
      <c r="B13" s="1">
        <f t="shared" si="0"/>
        <v>14</v>
      </c>
    </row>
    <row r="14" spans="1:2" ht="12.75">
      <c r="A14" s="1">
        <f t="shared" si="1"/>
        <v>7</v>
      </c>
      <c r="B14" s="1">
        <f t="shared" si="0"/>
        <v>16</v>
      </c>
    </row>
    <row r="15" spans="1:2" ht="12.75">
      <c r="A15" s="1">
        <f t="shared" si="1"/>
        <v>8</v>
      </c>
      <c r="B15" s="1">
        <f t="shared" si="0"/>
        <v>18</v>
      </c>
    </row>
    <row r="16" spans="1:2" ht="12.75">
      <c r="A16" s="1">
        <f t="shared" si="1"/>
        <v>9</v>
      </c>
      <c r="B16" s="1">
        <f t="shared" si="0"/>
        <v>20</v>
      </c>
    </row>
    <row r="17" spans="1:2" ht="12.75">
      <c r="A17" s="1">
        <f t="shared" si="1"/>
        <v>10</v>
      </c>
      <c r="B17" s="1">
        <f t="shared" si="0"/>
        <v>22</v>
      </c>
    </row>
    <row r="18" spans="1:2" ht="12.75">
      <c r="A18" s="1">
        <f t="shared" si="1"/>
        <v>11</v>
      </c>
      <c r="B18" s="1">
        <f t="shared" si="0"/>
        <v>24</v>
      </c>
    </row>
    <row r="19" spans="1:2" ht="12.75">
      <c r="A19" s="1">
        <f t="shared" si="1"/>
        <v>12</v>
      </c>
      <c r="B19" s="1">
        <f t="shared" si="0"/>
        <v>26</v>
      </c>
    </row>
    <row r="20" spans="1:2" ht="12.75">
      <c r="A20" s="1">
        <f t="shared" si="1"/>
        <v>13</v>
      </c>
      <c r="B20" s="1">
        <f t="shared" si="0"/>
        <v>28</v>
      </c>
    </row>
    <row r="21" spans="1:2" ht="12.75">
      <c r="A21" s="1">
        <f t="shared" si="1"/>
        <v>14</v>
      </c>
      <c r="B21" s="1">
        <f t="shared" si="0"/>
        <v>30</v>
      </c>
    </row>
    <row r="22" spans="1:2" ht="12.75">
      <c r="A22" s="1">
        <f t="shared" si="1"/>
        <v>15</v>
      </c>
      <c r="B22" s="1">
        <f t="shared" si="0"/>
        <v>32</v>
      </c>
    </row>
    <row r="23" spans="1:2" ht="12.75">
      <c r="A23" s="1">
        <f t="shared" si="1"/>
        <v>16</v>
      </c>
      <c r="B23" s="1">
        <f t="shared" si="0"/>
        <v>34</v>
      </c>
    </row>
    <row r="24" spans="1:2" ht="12.75">
      <c r="A24" s="1">
        <f t="shared" si="1"/>
        <v>17</v>
      </c>
      <c r="B24" s="1">
        <f t="shared" si="0"/>
        <v>36</v>
      </c>
    </row>
    <row r="25" spans="1:2" ht="12.75">
      <c r="A25" s="1">
        <f t="shared" si="1"/>
        <v>18</v>
      </c>
      <c r="B25" s="1">
        <f t="shared" si="0"/>
        <v>38</v>
      </c>
    </row>
    <row r="26" spans="1:2" ht="12.75">
      <c r="A26" s="1">
        <f t="shared" si="1"/>
        <v>19</v>
      </c>
      <c r="B26" s="1">
        <f t="shared" si="0"/>
        <v>40</v>
      </c>
    </row>
    <row r="27" spans="1:2" ht="12.75">
      <c r="A27" s="1">
        <f t="shared" si="1"/>
        <v>20</v>
      </c>
      <c r="B27" s="1">
        <f t="shared" si="0"/>
        <v>42</v>
      </c>
    </row>
    <row r="28" spans="1:2" ht="12.75">
      <c r="A28" s="1">
        <f t="shared" si="1"/>
        <v>21</v>
      </c>
      <c r="B28" s="1">
        <f t="shared" si="0"/>
        <v>44</v>
      </c>
    </row>
    <row r="29" spans="1:2" ht="12.75">
      <c r="A29" s="1">
        <f t="shared" si="1"/>
        <v>22</v>
      </c>
      <c r="B29" s="1">
        <f t="shared" si="0"/>
        <v>46</v>
      </c>
    </row>
    <row r="30" spans="1:2" ht="12.75">
      <c r="A30" s="1">
        <f t="shared" si="1"/>
        <v>23</v>
      </c>
      <c r="B30" s="1">
        <f t="shared" si="0"/>
        <v>48</v>
      </c>
    </row>
    <row r="31" spans="1:2" ht="12.75">
      <c r="A31" s="1">
        <f t="shared" si="1"/>
        <v>24</v>
      </c>
      <c r="B31" s="1">
        <f t="shared" si="0"/>
        <v>50</v>
      </c>
    </row>
    <row r="32" spans="1:2" ht="12.75">
      <c r="A32" s="1">
        <f t="shared" si="1"/>
        <v>25</v>
      </c>
      <c r="B32" s="1">
        <f t="shared" si="0"/>
        <v>52</v>
      </c>
    </row>
    <row r="33" spans="1:2" ht="12.75">
      <c r="A33" s="1">
        <f t="shared" si="1"/>
        <v>26</v>
      </c>
      <c r="B33" s="1">
        <f t="shared" si="0"/>
        <v>54</v>
      </c>
    </row>
    <row r="34" spans="1:2" ht="12.75">
      <c r="A34" s="1">
        <f t="shared" si="1"/>
        <v>27</v>
      </c>
      <c r="B34" s="1">
        <f aca="true" t="shared" si="2" ref="B34:B65">A34*E$2+H$2</f>
        <v>56</v>
      </c>
    </row>
    <row r="35" spans="1:2" ht="12.75">
      <c r="A35" s="1">
        <f aca="true" t="shared" si="3" ref="A35:A66">A34+1</f>
        <v>28</v>
      </c>
      <c r="B35" s="1">
        <f t="shared" si="2"/>
        <v>58</v>
      </c>
    </row>
    <row r="36" spans="1:2" ht="12.75">
      <c r="A36" s="1">
        <f t="shared" si="3"/>
        <v>29</v>
      </c>
      <c r="B36" s="1">
        <f t="shared" si="2"/>
        <v>60</v>
      </c>
    </row>
    <row r="37" spans="1:2" ht="12.75">
      <c r="A37" s="1">
        <f t="shared" si="3"/>
        <v>30</v>
      </c>
      <c r="B37" s="1">
        <f t="shared" si="2"/>
        <v>62</v>
      </c>
    </row>
    <row r="38" spans="1:2" ht="12.75">
      <c r="A38" s="1">
        <f t="shared" si="3"/>
        <v>31</v>
      </c>
      <c r="B38" s="1">
        <f t="shared" si="2"/>
        <v>64</v>
      </c>
    </row>
    <row r="39" spans="1:2" ht="12.75">
      <c r="A39" s="1">
        <f t="shared" si="3"/>
        <v>32</v>
      </c>
      <c r="B39" s="1">
        <f t="shared" si="2"/>
        <v>66</v>
      </c>
    </row>
    <row r="40" spans="1:2" ht="12.75">
      <c r="A40" s="1">
        <f t="shared" si="3"/>
        <v>33</v>
      </c>
      <c r="B40" s="1">
        <f t="shared" si="2"/>
        <v>68</v>
      </c>
    </row>
    <row r="41" spans="1:2" ht="12.75">
      <c r="A41" s="1">
        <f t="shared" si="3"/>
        <v>34</v>
      </c>
      <c r="B41" s="1">
        <f t="shared" si="2"/>
        <v>70</v>
      </c>
    </row>
    <row r="42" spans="1:2" ht="12.75">
      <c r="A42" s="1">
        <f t="shared" si="3"/>
        <v>35</v>
      </c>
      <c r="B42" s="1">
        <f t="shared" si="2"/>
        <v>72</v>
      </c>
    </row>
    <row r="43" spans="1:2" ht="12.75">
      <c r="A43" s="1">
        <f t="shared" si="3"/>
        <v>36</v>
      </c>
      <c r="B43" s="1">
        <f t="shared" si="2"/>
        <v>74</v>
      </c>
    </row>
    <row r="44" spans="1:2" ht="12.75">
      <c r="A44" s="1">
        <f t="shared" si="3"/>
        <v>37</v>
      </c>
      <c r="B44" s="1">
        <f t="shared" si="2"/>
        <v>76</v>
      </c>
    </row>
    <row r="45" spans="1:2" ht="12.75">
      <c r="A45" s="1">
        <f t="shared" si="3"/>
        <v>38</v>
      </c>
      <c r="B45" s="1">
        <f t="shared" si="2"/>
        <v>78</v>
      </c>
    </row>
    <row r="46" spans="1:2" ht="12.75">
      <c r="A46" s="1">
        <f t="shared" si="3"/>
        <v>39</v>
      </c>
      <c r="B46" s="1">
        <f t="shared" si="2"/>
        <v>80</v>
      </c>
    </row>
    <row r="47" spans="1:2" ht="12.75">
      <c r="A47" s="1">
        <f t="shared" si="3"/>
        <v>40</v>
      </c>
      <c r="B47" s="1">
        <f t="shared" si="2"/>
        <v>82</v>
      </c>
    </row>
    <row r="48" spans="1:2" ht="12.75">
      <c r="A48" s="1">
        <f t="shared" si="3"/>
        <v>41</v>
      </c>
      <c r="B48" s="1">
        <f t="shared" si="2"/>
        <v>84</v>
      </c>
    </row>
    <row r="49" spans="1:2" ht="12.75">
      <c r="A49" s="1">
        <f t="shared" si="3"/>
        <v>42</v>
      </c>
      <c r="B49" s="1">
        <f t="shared" si="2"/>
        <v>86</v>
      </c>
    </row>
    <row r="50" spans="1:2" ht="12.75">
      <c r="A50" s="1">
        <f t="shared" si="3"/>
        <v>43</v>
      </c>
      <c r="B50" s="1">
        <f t="shared" si="2"/>
        <v>88</v>
      </c>
    </row>
    <row r="51" spans="1:2" ht="12.75">
      <c r="A51" s="1">
        <f t="shared" si="3"/>
        <v>44</v>
      </c>
      <c r="B51" s="1">
        <f t="shared" si="2"/>
        <v>90</v>
      </c>
    </row>
    <row r="52" spans="1:2" ht="12.75">
      <c r="A52" s="1">
        <f t="shared" si="3"/>
        <v>45</v>
      </c>
      <c r="B52" s="1">
        <f t="shared" si="2"/>
        <v>92</v>
      </c>
    </row>
    <row r="53" spans="1:2" ht="12.75">
      <c r="A53" s="1">
        <f t="shared" si="3"/>
        <v>46</v>
      </c>
      <c r="B53" s="1">
        <f t="shared" si="2"/>
        <v>94</v>
      </c>
    </row>
    <row r="54" spans="1:2" ht="12.75">
      <c r="A54" s="1">
        <f t="shared" si="3"/>
        <v>47</v>
      </c>
      <c r="B54" s="1">
        <f t="shared" si="2"/>
        <v>96</v>
      </c>
    </row>
    <row r="55" spans="1:2" ht="12.75">
      <c r="A55" s="1">
        <f t="shared" si="3"/>
        <v>48</v>
      </c>
      <c r="B55" s="1">
        <f t="shared" si="2"/>
        <v>98</v>
      </c>
    </row>
    <row r="56" spans="1:2" ht="12.75">
      <c r="A56" s="1">
        <f t="shared" si="3"/>
        <v>49</v>
      </c>
      <c r="B56" s="1">
        <f t="shared" si="2"/>
        <v>100</v>
      </c>
    </row>
    <row r="57" spans="1:2" ht="12.75">
      <c r="A57" s="1">
        <f t="shared" si="3"/>
        <v>50</v>
      </c>
      <c r="B57" s="1">
        <f t="shared" si="2"/>
        <v>102</v>
      </c>
    </row>
    <row r="58" spans="1:2" ht="12.75">
      <c r="A58" s="1">
        <f t="shared" si="3"/>
        <v>51</v>
      </c>
      <c r="B58" s="1">
        <f t="shared" si="2"/>
        <v>104</v>
      </c>
    </row>
    <row r="59" spans="1:2" ht="12.75">
      <c r="A59" s="1">
        <f t="shared" si="3"/>
        <v>52</v>
      </c>
      <c r="B59" s="1">
        <f t="shared" si="2"/>
        <v>106</v>
      </c>
    </row>
    <row r="60" spans="1:2" ht="12.75">
      <c r="A60" s="1">
        <f t="shared" si="3"/>
        <v>53</v>
      </c>
      <c r="B60" s="1">
        <f t="shared" si="2"/>
        <v>108</v>
      </c>
    </row>
    <row r="61" spans="1:2" ht="12.75">
      <c r="A61" s="1">
        <f t="shared" si="3"/>
        <v>54</v>
      </c>
      <c r="B61" s="1">
        <f t="shared" si="2"/>
        <v>110</v>
      </c>
    </row>
    <row r="62" spans="1:2" ht="12.75">
      <c r="A62" s="1">
        <f t="shared" si="3"/>
        <v>55</v>
      </c>
      <c r="B62" s="1">
        <f t="shared" si="2"/>
        <v>112</v>
      </c>
    </row>
    <row r="63" spans="1:2" ht="12.75">
      <c r="A63" s="1">
        <f t="shared" si="3"/>
        <v>56</v>
      </c>
      <c r="B63" s="1">
        <f t="shared" si="2"/>
        <v>114</v>
      </c>
    </row>
    <row r="64" spans="1:2" ht="12.75">
      <c r="A64" s="1">
        <f t="shared" si="3"/>
        <v>57</v>
      </c>
      <c r="B64" s="1">
        <f t="shared" si="2"/>
        <v>116</v>
      </c>
    </row>
    <row r="65" spans="1:2" ht="12.75">
      <c r="A65" s="1">
        <f t="shared" si="3"/>
        <v>58</v>
      </c>
      <c r="B65" s="1">
        <f t="shared" si="2"/>
        <v>118</v>
      </c>
    </row>
    <row r="66" spans="1:2" ht="12.75">
      <c r="A66" s="1">
        <f t="shared" si="3"/>
        <v>59</v>
      </c>
      <c r="B66" s="1">
        <f aca="true" t="shared" si="4" ref="B66:B88">A66*E$2+H$2</f>
        <v>120</v>
      </c>
    </row>
    <row r="67" spans="1:2" ht="12.75">
      <c r="A67" s="1">
        <f aca="true" t="shared" si="5" ref="A67:A88">A66+1</f>
        <v>60</v>
      </c>
      <c r="B67" s="1">
        <f t="shared" si="4"/>
        <v>122</v>
      </c>
    </row>
    <row r="68" spans="1:2" ht="12.75">
      <c r="A68" s="1">
        <f t="shared" si="5"/>
        <v>61</v>
      </c>
      <c r="B68" s="1">
        <f t="shared" si="4"/>
        <v>124</v>
      </c>
    </row>
    <row r="69" spans="1:2" ht="12.75">
      <c r="A69" s="1">
        <f t="shared" si="5"/>
        <v>62</v>
      </c>
      <c r="B69" s="1">
        <f t="shared" si="4"/>
        <v>126</v>
      </c>
    </row>
    <row r="70" spans="1:2" ht="12.75">
      <c r="A70" s="1">
        <f t="shared" si="5"/>
        <v>63</v>
      </c>
      <c r="B70" s="1">
        <f t="shared" si="4"/>
        <v>128</v>
      </c>
    </row>
    <row r="71" spans="1:2" ht="12.75">
      <c r="A71" s="1">
        <f t="shared" si="5"/>
        <v>64</v>
      </c>
      <c r="B71" s="1">
        <f t="shared" si="4"/>
        <v>130</v>
      </c>
    </row>
    <row r="72" spans="1:2" ht="12.75">
      <c r="A72" s="1">
        <f t="shared" si="5"/>
        <v>65</v>
      </c>
      <c r="B72" s="1">
        <f t="shared" si="4"/>
        <v>132</v>
      </c>
    </row>
    <row r="73" spans="1:2" ht="12.75">
      <c r="A73" s="1">
        <f t="shared" si="5"/>
        <v>66</v>
      </c>
      <c r="B73" s="1">
        <f t="shared" si="4"/>
        <v>134</v>
      </c>
    </row>
    <row r="74" spans="1:2" ht="12.75">
      <c r="A74" s="1">
        <f t="shared" si="5"/>
        <v>67</v>
      </c>
      <c r="B74" s="1">
        <f t="shared" si="4"/>
        <v>136</v>
      </c>
    </row>
    <row r="75" spans="1:2" ht="12.75">
      <c r="A75" s="1">
        <f t="shared" si="5"/>
        <v>68</v>
      </c>
      <c r="B75" s="1">
        <f t="shared" si="4"/>
        <v>138</v>
      </c>
    </row>
    <row r="76" spans="1:2" ht="12.75">
      <c r="A76" s="1">
        <f t="shared" si="5"/>
        <v>69</v>
      </c>
      <c r="B76" s="1">
        <f t="shared" si="4"/>
        <v>140</v>
      </c>
    </row>
    <row r="77" spans="1:2" ht="12.75">
      <c r="A77" s="1">
        <f t="shared" si="5"/>
        <v>70</v>
      </c>
      <c r="B77" s="1">
        <f t="shared" si="4"/>
        <v>142</v>
      </c>
    </row>
    <row r="78" spans="1:2" ht="12.75">
      <c r="A78" s="1">
        <f t="shared" si="5"/>
        <v>71</v>
      </c>
      <c r="B78" s="1">
        <f t="shared" si="4"/>
        <v>144</v>
      </c>
    </row>
    <row r="79" spans="1:2" ht="12.75">
      <c r="A79" s="1">
        <f t="shared" si="5"/>
        <v>72</v>
      </c>
      <c r="B79" s="1">
        <f t="shared" si="4"/>
        <v>146</v>
      </c>
    </row>
    <row r="80" spans="1:2" ht="12.75">
      <c r="A80" s="1">
        <f t="shared" si="5"/>
        <v>73</v>
      </c>
      <c r="B80" s="1">
        <f t="shared" si="4"/>
        <v>148</v>
      </c>
    </row>
    <row r="81" spans="1:2" ht="12.75">
      <c r="A81" s="1">
        <f t="shared" si="5"/>
        <v>74</v>
      </c>
      <c r="B81" s="1">
        <f t="shared" si="4"/>
        <v>150</v>
      </c>
    </row>
    <row r="82" spans="1:2" ht="12.75">
      <c r="A82" s="1">
        <f t="shared" si="5"/>
        <v>75</v>
      </c>
      <c r="B82" s="1">
        <f t="shared" si="4"/>
        <v>152</v>
      </c>
    </row>
    <row r="83" spans="1:2" ht="12.75">
      <c r="A83" s="1">
        <f t="shared" si="5"/>
        <v>76</v>
      </c>
      <c r="B83" s="1">
        <f t="shared" si="4"/>
        <v>154</v>
      </c>
    </row>
    <row r="84" spans="1:2" ht="12.75">
      <c r="A84" s="1">
        <f t="shared" si="5"/>
        <v>77</v>
      </c>
      <c r="B84" s="1">
        <f t="shared" si="4"/>
        <v>156</v>
      </c>
    </row>
    <row r="85" spans="1:2" ht="12.75">
      <c r="A85" s="1">
        <f t="shared" si="5"/>
        <v>78</v>
      </c>
      <c r="B85" s="1">
        <f t="shared" si="4"/>
        <v>158</v>
      </c>
    </row>
    <row r="86" spans="1:2" ht="12.75">
      <c r="A86" s="1">
        <f t="shared" si="5"/>
        <v>79</v>
      </c>
      <c r="B86" s="1">
        <f t="shared" si="4"/>
        <v>160</v>
      </c>
    </row>
    <row r="87" spans="1:2" ht="12.75">
      <c r="A87" s="1">
        <f t="shared" si="5"/>
        <v>80</v>
      </c>
      <c r="B87" s="1">
        <f t="shared" si="4"/>
        <v>162</v>
      </c>
    </row>
    <row r="88" spans="1:2" ht="12.75">
      <c r="A88" s="1">
        <f t="shared" si="5"/>
        <v>81</v>
      </c>
      <c r="B88" s="1">
        <f t="shared" si="4"/>
        <v>164</v>
      </c>
    </row>
  </sheetData>
  <sheetProtection/>
  <mergeCells count="1">
    <mergeCell ref="L2:L3"/>
  </mergeCells>
  <conditionalFormatting sqref="F2">
    <cfRule type="expression" priority="1" dxfId="0" stopIfTrue="1">
      <formula>IF($E$2=0,TRUE,FALSE)</formula>
    </cfRule>
  </conditionalFormatting>
  <conditionalFormatting sqref="E2">
    <cfRule type="expression" priority="2" dxfId="0" stopIfTrue="1">
      <formula>IF($E$2=0,TRUE,FALSE)</formula>
    </cfRule>
    <cfRule type="cellIs" priority="3" dxfId="0" operator="equal" stopIfTrue="1">
      <formula>1</formula>
    </cfRule>
  </conditionalFormatting>
  <hyperlinks>
    <hyperlink ref="L2:L3" location="'Title Page'!A1" display="Back to Title Page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Q22"/>
  <sheetViews>
    <sheetView showRowColHeaders="0" tabSelected="1" zoomScale="120" zoomScaleNormal="120" workbookViewId="0" topLeftCell="A1">
      <selection activeCell="A1" sqref="A1"/>
    </sheetView>
  </sheetViews>
  <sheetFormatPr defaultColWidth="9.140625" defaultRowHeight="12.75"/>
  <cols>
    <col min="1" max="1" width="2.140625" style="11" customWidth="1"/>
    <col min="2" max="17" width="7.28125" style="11" customWidth="1"/>
    <col min="18" max="18" width="2.140625" style="11" customWidth="1"/>
    <col min="19" max="16384" width="9.140625" style="11" customWidth="1"/>
  </cols>
  <sheetData>
    <row r="1" ht="10.5" customHeight="1" thickBot="1"/>
    <row r="2" spans="2:17" ht="19.5">
      <c r="B2" s="117" t="s">
        <v>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</row>
    <row r="3" spans="2:17" ht="15" customHeight="1">
      <c r="B3" s="43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4"/>
    </row>
    <row r="4" spans="2:17" ht="15" customHeight="1">
      <c r="B4" s="4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4"/>
    </row>
    <row r="5" spans="2:17" ht="15" customHeight="1">
      <c r="B5" s="45" t="s">
        <v>10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4"/>
    </row>
    <row r="6" spans="2:17" ht="15" customHeight="1">
      <c r="B6" s="45" t="s">
        <v>25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4"/>
    </row>
    <row r="7" spans="2:17" ht="15" customHeight="1">
      <c r="B7" s="45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4"/>
    </row>
    <row r="8" spans="2:17" ht="15" customHeight="1">
      <c r="B8" s="45" t="s">
        <v>11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4"/>
    </row>
    <row r="9" spans="2:17" ht="15" customHeight="1">
      <c r="B9" s="45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4"/>
    </row>
    <row r="10" spans="2:17" ht="15" customHeight="1">
      <c r="B10" s="45" t="s">
        <v>27</v>
      </c>
      <c r="C10" s="46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4"/>
    </row>
    <row r="11" spans="2:17" ht="15" customHeight="1">
      <c r="B11" s="45"/>
      <c r="C11" s="46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4"/>
    </row>
    <row r="12" spans="2:17" ht="15" customHeight="1">
      <c r="B12" s="120" t="s">
        <v>26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7"/>
    </row>
    <row r="13" spans="2:17" ht="15" customHeight="1">
      <c r="B13" s="128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7"/>
    </row>
    <row r="14" spans="2:17" ht="15" customHeight="1">
      <c r="B14" s="45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4"/>
    </row>
    <row r="15" spans="2:17" ht="15" customHeight="1">
      <c r="B15" s="120" t="s">
        <v>14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2"/>
    </row>
    <row r="16" spans="2:17" ht="15" customHeight="1">
      <c r="B16" s="120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2"/>
    </row>
    <row r="17" spans="2:17" ht="15" customHeight="1">
      <c r="B17" s="43"/>
      <c r="C17" s="153" t="s">
        <v>42</v>
      </c>
      <c r="D17" s="153"/>
      <c r="E17" s="41"/>
      <c r="F17" s="51"/>
      <c r="G17" s="51"/>
      <c r="H17" s="51"/>
      <c r="I17" s="51"/>
      <c r="J17" s="51"/>
      <c r="K17" s="51"/>
      <c r="L17" s="51"/>
      <c r="M17" s="51"/>
      <c r="N17" s="41"/>
      <c r="O17" s="41"/>
      <c r="P17" s="41"/>
      <c r="Q17" s="44"/>
    </row>
    <row r="18" spans="2:17" ht="15" customHeight="1">
      <c r="B18" s="43"/>
      <c r="C18" s="123" t="s">
        <v>12</v>
      </c>
      <c r="D18" s="123"/>
      <c r="E18" s="111"/>
      <c r="F18" s="124" t="s">
        <v>13</v>
      </c>
      <c r="G18" s="124"/>
      <c r="H18" s="109"/>
      <c r="I18" s="124" t="s">
        <v>8</v>
      </c>
      <c r="J18" s="124"/>
      <c r="K18" s="108"/>
      <c r="L18" s="125" t="s">
        <v>40</v>
      </c>
      <c r="M18" s="125"/>
      <c r="N18" s="112"/>
      <c r="O18" s="124" t="s">
        <v>18</v>
      </c>
      <c r="P18" s="124"/>
      <c r="Q18" s="44"/>
    </row>
    <row r="19" spans="2:17" ht="15" customHeight="1" thickBo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</row>
    <row r="21" ht="15">
      <c r="B21" s="50" t="s">
        <v>28</v>
      </c>
    </row>
    <row r="22" ht="15">
      <c r="B22" s="50" t="s">
        <v>36</v>
      </c>
    </row>
  </sheetData>
  <mergeCells count="9">
    <mergeCell ref="B2:Q2"/>
    <mergeCell ref="B15:Q16"/>
    <mergeCell ref="C18:D18"/>
    <mergeCell ref="F18:G18"/>
    <mergeCell ref="O18:P18"/>
    <mergeCell ref="I18:J18"/>
    <mergeCell ref="L18:M18"/>
    <mergeCell ref="B12:Q13"/>
    <mergeCell ref="C17:D17"/>
  </mergeCells>
  <hyperlinks>
    <hyperlink ref="N18:O18" location="Moving!A1" display="Transformations"/>
    <hyperlink ref="F18:G18" location="Polynomials!A1" display="Polynomials"/>
    <hyperlink ref="C18:D18" location="'Straight Line Graphs'!A1" display="Straight Line Graphs"/>
    <hyperlink ref="I18:J18" location="Quadratics!A1" display="Quadratics"/>
    <hyperlink ref="L18:M18" location="Quadratics2!A1" display="Quadratics 2"/>
    <hyperlink ref="C17:D17" location="Simple!A1" display="Basic y=mx+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AE28"/>
  <sheetViews>
    <sheetView showRowColHeaders="0" zoomScale="139" zoomScaleNormal="139" workbookViewId="0" topLeftCell="A1">
      <selection activeCell="B25" sqref="B25:C25"/>
    </sheetView>
  </sheetViews>
  <sheetFormatPr defaultColWidth="9.140625" defaultRowHeight="12.75"/>
  <cols>
    <col min="1" max="1" width="0.9921875" style="11" customWidth="1"/>
    <col min="2" max="2" width="5.7109375" style="11" customWidth="1"/>
    <col min="3" max="3" width="7.140625" style="11" customWidth="1"/>
    <col min="4" max="4" width="0.9921875" style="11" customWidth="1"/>
    <col min="5" max="6" width="3.00390625" style="11" customWidth="1"/>
    <col min="7" max="7" width="0.9921875" style="11" customWidth="1"/>
    <col min="8" max="8" width="1.1484375" style="11" customWidth="1"/>
    <col min="9" max="9" width="9.140625" style="1" customWidth="1"/>
    <col min="10" max="10" width="4.28125" style="12" customWidth="1"/>
    <col min="11" max="12" width="2.00390625" style="1" customWidth="1"/>
    <col min="13" max="13" width="4.28125" style="1" customWidth="1"/>
    <col min="14" max="14" width="6.421875" style="11" customWidth="1"/>
    <col min="15" max="15" width="0.9921875" style="11" customWidth="1"/>
    <col min="16" max="16" width="6.421875" style="11" customWidth="1"/>
    <col min="17" max="17" width="9.140625" style="1" customWidth="1"/>
    <col min="18" max="18" width="4.28125" style="1" customWidth="1"/>
    <col min="19" max="20" width="2.00390625" style="1" customWidth="1"/>
    <col min="21" max="21" width="4.28125" style="1" customWidth="1"/>
    <col min="22" max="23" width="1.1484375" style="11" customWidth="1"/>
    <col min="24" max="25" width="3.00390625" style="11" customWidth="1"/>
    <col min="26" max="26" width="0.9921875" style="11" customWidth="1"/>
    <col min="27" max="27" width="5.7109375" style="11" customWidth="1"/>
    <col min="28" max="28" width="7.140625" style="11" customWidth="1"/>
    <col min="29" max="29" width="2.140625" style="11" customWidth="1"/>
    <col min="30" max="16384" width="9.140625" style="11" customWidth="1"/>
  </cols>
  <sheetData>
    <row r="1" spans="2:25" ht="13.5" thickBot="1">
      <c r="B1" s="130" t="s">
        <v>8</v>
      </c>
      <c r="C1" s="130"/>
      <c r="D1" s="84"/>
      <c r="E1" s="134" t="s">
        <v>37</v>
      </c>
      <c r="F1" s="135" t="s">
        <v>38</v>
      </c>
      <c r="I1" s="15"/>
      <c r="J1" s="16">
        <v>120</v>
      </c>
      <c r="K1" s="15"/>
      <c r="L1" s="15"/>
      <c r="M1" s="15">
        <v>70</v>
      </c>
      <c r="N1" s="17"/>
      <c r="O1" s="17"/>
      <c r="P1" s="40" t="s">
        <v>8</v>
      </c>
      <c r="Q1" s="15"/>
      <c r="R1" s="15">
        <v>70</v>
      </c>
      <c r="S1" s="15"/>
      <c r="T1" s="15"/>
      <c r="U1" s="15">
        <v>150</v>
      </c>
      <c r="X1" s="134" t="s">
        <v>37</v>
      </c>
      <c r="Y1" s="135" t="s">
        <v>38</v>
      </c>
    </row>
    <row r="2" spans="2:28" ht="8.25" customHeight="1">
      <c r="B2" s="130"/>
      <c r="C2" s="130"/>
      <c r="D2" s="84"/>
      <c r="E2" s="134"/>
      <c r="F2" s="135"/>
      <c r="H2" s="2"/>
      <c r="I2" s="3"/>
      <c r="J2" s="13"/>
      <c r="K2" s="3"/>
      <c r="L2" s="3"/>
      <c r="M2" s="3"/>
      <c r="N2" s="4"/>
      <c r="P2" s="2"/>
      <c r="Q2" s="3"/>
      <c r="R2" s="3"/>
      <c r="S2" s="3"/>
      <c r="T2" s="3"/>
      <c r="U2" s="3"/>
      <c r="V2" s="4"/>
      <c r="W2" s="41"/>
      <c r="X2" s="134"/>
      <c r="Y2" s="135"/>
      <c r="AB2" s="18"/>
    </row>
    <row r="3" spans="2:31" ht="12.75">
      <c r="B3" s="130" t="s">
        <v>13</v>
      </c>
      <c r="C3" s="130"/>
      <c r="D3" s="92"/>
      <c r="E3" s="134"/>
      <c r="F3" s="135"/>
      <c r="H3" s="5"/>
      <c r="I3" s="74" t="s">
        <v>0</v>
      </c>
      <c r="J3" s="75">
        <f>-((J1)/10)+10</f>
        <v>-2</v>
      </c>
      <c r="K3" s="68" t="s">
        <v>1</v>
      </c>
      <c r="L3" s="64" t="str">
        <f>IF(OR(M3=0,M3&lt;0),"","+")</f>
        <v>+</v>
      </c>
      <c r="M3" s="76">
        <f>-((M1)/10)+10</f>
        <v>3</v>
      </c>
      <c r="N3" s="93" t="s">
        <v>3</v>
      </c>
      <c r="O3" s="92"/>
      <c r="P3" s="30" t="s">
        <v>4</v>
      </c>
      <c r="Q3" s="74" t="s">
        <v>0</v>
      </c>
      <c r="R3" s="75">
        <f>-((R1)/10)+10</f>
        <v>3</v>
      </c>
      <c r="S3" s="68" t="s">
        <v>1</v>
      </c>
      <c r="T3" s="64">
        <f>IF(OR(U3=0,U3&lt;0),"","+")</f>
      </c>
      <c r="U3" s="76">
        <f>-((U1)/10)+10</f>
        <v>-5</v>
      </c>
      <c r="V3" s="7"/>
      <c r="W3" s="41"/>
      <c r="X3" s="134"/>
      <c r="Y3" s="135"/>
      <c r="AB3" s="19">
        <f>4*((100-AE3)/20)</f>
        <v>8</v>
      </c>
      <c r="AD3" s="17">
        <f>(100-AE3)/20</f>
        <v>2</v>
      </c>
      <c r="AE3" s="17">
        <v>60</v>
      </c>
    </row>
    <row r="4" spans="2:31" ht="8.25" customHeight="1" thickBot="1">
      <c r="B4" s="130"/>
      <c r="C4" s="130"/>
      <c r="D4" s="84"/>
      <c r="E4" s="134"/>
      <c r="F4" s="135"/>
      <c r="H4" s="8"/>
      <c r="I4" s="9"/>
      <c r="J4" s="14"/>
      <c r="K4" s="9"/>
      <c r="L4" s="9"/>
      <c r="M4" s="9"/>
      <c r="N4" s="10"/>
      <c r="P4" s="8"/>
      <c r="Q4" s="9"/>
      <c r="R4" s="9"/>
      <c r="S4" s="9"/>
      <c r="T4" s="9"/>
      <c r="U4" s="9"/>
      <c r="V4" s="10"/>
      <c r="W4" s="41"/>
      <c r="X4" s="134"/>
      <c r="Y4" s="135"/>
      <c r="AB4" s="20"/>
      <c r="AD4" s="17"/>
      <c r="AE4" s="17"/>
    </row>
    <row r="5" spans="2:31" ht="13.5" thickBot="1">
      <c r="B5" s="133" t="s">
        <v>18</v>
      </c>
      <c r="C5" s="133"/>
      <c r="D5" s="91"/>
      <c r="E5" s="134"/>
      <c r="F5" s="135"/>
      <c r="X5" s="134"/>
      <c r="Y5" s="135"/>
      <c r="AD5" s="17"/>
      <c r="AE5" s="17"/>
    </row>
    <row r="6" spans="2:31" ht="12.75">
      <c r="B6" s="22" t="s">
        <v>1</v>
      </c>
      <c r="C6" s="23" t="s">
        <v>2</v>
      </c>
      <c r="D6" s="42"/>
      <c r="E6" s="42"/>
      <c r="F6" s="42"/>
      <c r="G6" s="6"/>
      <c r="AA6" s="28" t="s">
        <v>1</v>
      </c>
      <c r="AB6" s="29" t="s">
        <v>2</v>
      </c>
      <c r="AD6" s="17"/>
      <c r="AE6" s="17"/>
    </row>
    <row r="7" spans="2:31" ht="6" customHeight="1">
      <c r="B7" s="24"/>
      <c r="C7" s="25"/>
      <c r="D7" s="42"/>
      <c r="E7" s="42"/>
      <c r="F7" s="42"/>
      <c r="G7" s="6"/>
      <c r="AA7" s="30"/>
      <c r="AB7" s="31"/>
      <c r="AD7" s="17"/>
      <c r="AE7" s="17"/>
    </row>
    <row r="8" spans="2:31" ht="12.75">
      <c r="B8" s="24">
        <f>$AE8*$AD$3</f>
        <v>-10</v>
      </c>
      <c r="C8" s="25">
        <f aca="true" t="shared" si="0" ref="C8:C23">B8*$J$3+$M$3</f>
        <v>23</v>
      </c>
      <c r="D8" s="42"/>
      <c r="E8" s="42"/>
      <c r="F8" s="42"/>
      <c r="G8" s="6"/>
      <c r="AA8" s="30">
        <f>$AE8*$AD$3</f>
        <v>-10</v>
      </c>
      <c r="AB8" s="31">
        <f>AA8*$R$3+$U$3</f>
        <v>-35</v>
      </c>
      <c r="AD8" s="17">
        <f>$AE8*$AD$3</f>
        <v>-10</v>
      </c>
      <c r="AE8" s="17">
        <f>AE9-1</f>
        <v>-5</v>
      </c>
    </row>
    <row r="9" spans="2:31" ht="12.75">
      <c r="B9" s="24">
        <f aca="true" t="shared" si="1" ref="B9:B23">$AE9*$AD$3</f>
        <v>-8</v>
      </c>
      <c r="C9" s="25">
        <f t="shared" si="0"/>
        <v>19</v>
      </c>
      <c r="D9" s="42"/>
      <c r="E9" s="42"/>
      <c r="F9" s="42"/>
      <c r="G9" s="6"/>
      <c r="AA9" s="30">
        <f aca="true" t="shared" si="2" ref="AA9:AA23">$AE9*$AD$3</f>
        <v>-8</v>
      </c>
      <c r="AB9" s="31">
        <f aca="true" t="shared" si="3" ref="AB9:AB23">AA9*$R$3+$U$3</f>
        <v>-29</v>
      </c>
      <c r="AD9" s="17">
        <f aca="true" t="shared" si="4" ref="AD9:AD23">$AE9*$AD$3</f>
        <v>-8</v>
      </c>
      <c r="AE9" s="17">
        <f>AE10-1</f>
        <v>-4</v>
      </c>
    </row>
    <row r="10" spans="2:31" ht="12.75">
      <c r="B10" s="24">
        <f t="shared" si="1"/>
        <v>-6</v>
      </c>
      <c r="C10" s="25">
        <f t="shared" si="0"/>
        <v>15</v>
      </c>
      <c r="D10" s="42"/>
      <c r="E10" s="42"/>
      <c r="F10" s="42"/>
      <c r="G10" s="6"/>
      <c r="AA10" s="30">
        <f t="shared" si="2"/>
        <v>-6</v>
      </c>
      <c r="AB10" s="31">
        <f t="shared" si="3"/>
        <v>-23</v>
      </c>
      <c r="AD10" s="17">
        <f t="shared" si="4"/>
        <v>-6</v>
      </c>
      <c r="AE10" s="17">
        <f>AE11-1</f>
        <v>-3</v>
      </c>
    </row>
    <row r="11" spans="2:31" ht="12.75">
      <c r="B11" s="24">
        <f t="shared" si="1"/>
        <v>-4</v>
      </c>
      <c r="C11" s="25">
        <f t="shared" si="0"/>
        <v>11</v>
      </c>
      <c r="D11" s="42"/>
      <c r="E11" s="42"/>
      <c r="F11" s="42"/>
      <c r="G11" s="6"/>
      <c r="AA11" s="30">
        <f t="shared" si="2"/>
        <v>-4</v>
      </c>
      <c r="AB11" s="31">
        <f t="shared" si="3"/>
        <v>-17</v>
      </c>
      <c r="AD11" s="17">
        <f t="shared" si="4"/>
        <v>-4</v>
      </c>
      <c r="AE11" s="17">
        <f>AE12-1</f>
        <v>-2</v>
      </c>
    </row>
    <row r="12" spans="2:31" ht="12.75">
      <c r="B12" s="24">
        <f t="shared" si="1"/>
        <v>-2</v>
      </c>
      <c r="C12" s="25">
        <f t="shared" si="0"/>
        <v>7</v>
      </c>
      <c r="D12" s="42"/>
      <c r="E12" s="42"/>
      <c r="F12" s="42"/>
      <c r="G12" s="6"/>
      <c r="AA12" s="30">
        <f t="shared" si="2"/>
        <v>-2</v>
      </c>
      <c r="AB12" s="31">
        <f t="shared" si="3"/>
        <v>-11</v>
      </c>
      <c r="AD12" s="17">
        <f t="shared" si="4"/>
        <v>-2</v>
      </c>
      <c r="AE12" s="17">
        <f>AE13-1</f>
        <v>-1</v>
      </c>
    </row>
    <row r="13" spans="2:31" ht="12.75">
      <c r="B13" s="24">
        <f t="shared" si="1"/>
        <v>0</v>
      </c>
      <c r="C13" s="25">
        <f t="shared" si="0"/>
        <v>3</v>
      </c>
      <c r="D13" s="42"/>
      <c r="E13" s="42"/>
      <c r="F13" s="42"/>
      <c r="G13" s="6"/>
      <c r="AA13" s="30">
        <f t="shared" si="2"/>
        <v>0</v>
      </c>
      <c r="AB13" s="31">
        <f t="shared" si="3"/>
        <v>-5</v>
      </c>
      <c r="AD13" s="17">
        <f t="shared" si="4"/>
        <v>0</v>
      </c>
      <c r="AE13" s="17">
        <v>0</v>
      </c>
    </row>
    <row r="14" spans="2:31" ht="12.75">
      <c r="B14" s="24">
        <f t="shared" si="1"/>
        <v>2</v>
      </c>
      <c r="C14" s="25">
        <f t="shared" si="0"/>
        <v>-1</v>
      </c>
      <c r="D14" s="42"/>
      <c r="E14" s="42"/>
      <c r="F14" s="42"/>
      <c r="G14" s="6"/>
      <c r="AA14" s="30">
        <f t="shared" si="2"/>
        <v>2</v>
      </c>
      <c r="AB14" s="31">
        <f t="shared" si="3"/>
        <v>1</v>
      </c>
      <c r="AD14" s="17">
        <f t="shared" si="4"/>
        <v>2</v>
      </c>
      <c r="AE14" s="17">
        <v>1</v>
      </c>
    </row>
    <row r="15" spans="2:31" ht="12.75">
      <c r="B15" s="24">
        <f t="shared" si="1"/>
        <v>4</v>
      </c>
      <c r="C15" s="25">
        <f t="shared" si="0"/>
        <v>-5</v>
      </c>
      <c r="D15" s="42"/>
      <c r="E15" s="42"/>
      <c r="F15" s="42"/>
      <c r="G15" s="6"/>
      <c r="AA15" s="30">
        <f t="shared" si="2"/>
        <v>4</v>
      </c>
      <c r="AB15" s="31">
        <f t="shared" si="3"/>
        <v>7</v>
      </c>
      <c r="AD15" s="17">
        <f t="shared" si="4"/>
        <v>4</v>
      </c>
      <c r="AE15" s="17">
        <v>2</v>
      </c>
    </row>
    <row r="16" spans="2:31" ht="12.75">
      <c r="B16" s="24">
        <f t="shared" si="1"/>
        <v>6</v>
      </c>
      <c r="C16" s="25">
        <f t="shared" si="0"/>
        <v>-9</v>
      </c>
      <c r="D16" s="42"/>
      <c r="E16" s="42"/>
      <c r="F16" s="42"/>
      <c r="G16" s="6"/>
      <c r="AA16" s="30">
        <f t="shared" si="2"/>
        <v>6</v>
      </c>
      <c r="AB16" s="31">
        <f t="shared" si="3"/>
        <v>13</v>
      </c>
      <c r="AD16" s="17">
        <f t="shared" si="4"/>
        <v>6</v>
      </c>
      <c r="AE16" s="17">
        <v>3</v>
      </c>
    </row>
    <row r="17" spans="2:31" ht="12.75">
      <c r="B17" s="24">
        <f t="shared" si="1"/>
        <v>8</v>
      </c>
      <c r="C17" s="25">
        <f t="shared" si="0"/>
        <v>-13</v>
      </c>
      <c r="D17" s="42"/>
      <c r="E17" s="42"/>
      <c r="F17" s="42"/>
      <c r="G17" s="6"/>
      <c r="AA17" s="30">
        <f t="shared" si="2"/>
        <v>8</v>
      </c>
      <c r="AB17" s="31">
        <f t="shared" si="3"/>
        <v>19</v>
      </c>
      <c r="AD17" s="17">
        <f t="shared" si="4"/>
        <v>8</v>
      </c>
      <c r="AE17" s="17">
        <v>4</v>
      </c>
    </row>
    <row r="18" spans="2:31" ht="12.75">
      <c r="B18" s="24">
        <f t="shared" si="1"/>
        <v>10</v>
      </c>
      <c r="C18" s="25">
        <f t="shared" si="0"/>
        <v>-17</v>
      </c>
      <c r="D18" s="42"/>
      <c r="E18" s="42"/>
      <c r="F18" s="42"/>
      <c r="G18" s="6"/>
      <c r="AA18" s="30">
        <f t="shared" si="2"/>
        <v>10</v>
      </c>
      <c r="AB18" s="31">
        <f t="shared" si="3"/>
        <v>25</v>
      </c>
      <c r="AD18" s="17">
        <f t="shared" si="4"/>
        <v>10</v>
      </c>
      <c r="AE18" s="17">
        <v>5</v>
      </c>
    </row>
    <row r="19" spans="2:31" ht="12.75">
      <c r="B19" s="24">
        <f t="shared" si="1"/>
        <v>12</v>
      </c>
      <c r="C19" s="25">
        <f t="shared" si="0"/>
        <v>-21</v>
      </c>
      <c r="D19" s="42"/>
      <c r="E19" s="42"/>
      <c r="F19" s="42"/>
      <c r="G19" s="6"/>
      <c r="AA19" s="30">
        <f t="shared" si="2"/>
        <v>12</v>
      </c>
      <c r="AB19" s="31">
        <f t="shared" si="3"/>
        <v>31</v>
      </c>
      <c r="AD19" s="17">
        <f t="shared" si="4"/>
        <v>12</v>
      </c>
      <c r="AE19" s="17">
        <v>6</v>
      </c>
    </row>
    <row r="20" spans="2:31" ht="12.75">
      <c r="B20" s="24">
        <f t="shared" si="1"/>
        <v>14</v>
      </c>
      <c r="C20" s="25">
        <f t="shared" si="0"/>
        <v>-25</v>
      </c>
      <c r="D20" s="42"/>
      <c r="E20" s="42"/>
      <c r="F20" s="42"/>
      <c r="G20" s="6"/>
      <c r="AA20" s="30">
        <f t="shared" si="2"/>
        <v>14</v>
      </c>
      <c r="AB20" s="31">
        <f t="shared" si="3"/>
        <v>37</v>
      </c>
      <c r="AD20" s="17">
        <f t="shared" si="4"/>
        <v>14</v>
      </c>
      <c r="AE20" s="17">
        <v>7</v>
      </c>
    </row>
    <row r="21" spans="2:31" ht="12.75">
      <c r="B21" s="24">
        <f t="shared" si="1"/>
        <v>16</v>
      </c>
      <c r="C21" s="25">
        <f t="shared" si="0"/>
        <v>-29</v>
      </c>
      <c r="D21" s="42"/>
      <c r="E21" s="42"/>
      <c r="F21" s="42"/>
      <c r="G21" s="6"/>
      <c r="AA21" s="30">
        <f t="shared" si="2"/>
        <v>16</v>
      </c>
      <c r="AB21" s="31">
        <f t="shared" si="3"/>
        <v>43</v>
      </c>
      <c r="AD21" s="17">
        <f t="shared" si="4"/>
        <v>16</v>
      </c>
      <c r="AE21" s="17">
        <v>8</v>
      </c>
    </row>
    <row r="22" spans="2:31" ht="12.75">
      <c r="B22" s="24">
        <f t="shared" si="1"/>
        <v>18</v>
      </c>
      <c r="C22" s="25">
        <f t="shared" si="0"/>
        <v>-33</v>
      </c>
      <c r="D22" s="42"/>
      <c r="E22" s="42"/>
      <c r="F22" s="42"/>
      <c r="G22" s="6"/>
      <c r="AA22" s="30">
        <f t="shared" si="2"/>
        <v>18</v>
      </c>
      <c r="AB22" s="31">
        <f t="shared" si="3"/>
        <v>49</v>
      </c>
      <c r="AD22" s="17">
        <f t="shared" si="4"/>
        <v>18</v>
      </c>
      <c r="AE22" s="17">
        <v>9</v>
      </c>
    </row>
    <row r="23" spans="2:31" ht="13.5" thickBot="1">
      <c r="B23" s="26">
        <f t="shared" si="1"/>
        <v>20</v>
      </c>
      <c r="C23" s="27">
        <f t="shared" si="0"/>
        <v>-37</v>
      </c>
      <c r="D23" s="42"/>
      <c r="E23" s="42"/>
      <c r="F23" s="42"/>
      <c r="G23" s="6"/>
      <c r="AA23" s="32">
        <f t="shared" si="2"/>
        <v>20</v>
      </c>
      <c r="AB23" s="33">
        <f t="shared" si="3"/>
        <v>55</v>
      </c>
      <c r="AD23" s="17">
        <f t="shared" si="4"/>
        <v>20</v>
      </c>
      <c r="AE23" s="17">
        <v>10</v>
      </c>
    </row>
    <row r="24" ht="12.75"/>
    <row r="25" spans="2:28" ht="12.75">
      <c r="B25" s="137" t="s">
        <v>15</v>
      </c>
      <c r="C25" s="137"/>
      <c r="I25" s="52"/>
      <c r="K25" s="131">
        <f>IF(K28=TRUE,"y","")</f>
      </c>
      <c r="L25" s="131"/>
      <c r="M25" s="54"/>
      <c r="N25" s="53"/>
      <c r="O25" s="53"/>
      <c r="P25" s="53"/>
      <c r="Q25" s="52"/>
      <c r="S25" s="132">
        <f>IF(S28=TRUE,"y","")</f>
      </c>
      <c r="T25" s="132"/>
      <c r="U25" s="54"/>
      <c r="AA25" s="129" t="s">
        <v>23</v>
      </c>
      <c r="AB25" s="129"/>
    </row>
    <row r="26" spans="2:28" ht="12.75">
      <c r="B26" s="137" t="s">
        <v>40</v>
      </c>
      <c r="C26" s="137"/>
      <c r="K26" s="136"/>
      <c r="L26" s="136"/>
      <c r="M26" s="136"/>
      <c r="N26" s="136"/>
      <c r="O26" s="136"/>
      <c r="P26" s="136"/>
      <c r="Q26" s="136"/>
      <c r="AA26" s="129"/>
      <c r="AB26" s="129"/>
    </row>
    <row r="28" spans="11:20" ht="12.75">
      <c r="K28" s="87" t="b">
        <v>0</v>
      </c>
      <c r="L28" s="87"/>
      <c r="M28" s="87"/>
      <c r="N28" s="71"/>
      <c r="O28" s="71"/>
      <c r="P28" s="71"/>
      <c r="Q28" s="87"/>
      <c r="R28" s="87"/>
      <c r="S28" s="87" t="b">
        <v>0</v>
      </c>
      <c r="T28" s="87"/>
    </row>
  </sheetData>
  <mergeCells count="13">
    <mergeCell ref="E1:E5"/>
    <mergeCell ref="F1:F5"/>
    <mergeCell ref="B26:C26"/>
    <mergeCell ref="AA25:AB26"/>
    <mergeCell ref="B3:C4"/>
    <mergeCell ref="K25:L25"/>
    <mergeCell ref="S25:T25"/>
    <mergeCell ref="B5:C5"/>
    <mergeCell ref="X1:X5"/>
    <mergeCell ref="Y1:Y5"/>
    <mergeCell ref="B1:C2"/>
    <mergeCell ref="K26:Q26"/>
    <mergeCell ref="B25:C25"/>
  </mergeCells>
  <conditionalFormatting sqref="Q3:T3">
    <cfRule type="expression" priority="1" dxfId="1" stopIfTrue="1">
      <formula>IF(OR($S$25="y",$S$25="yes"),TRUE,FALSE)</formula>
    </cfRule>
  </conditionalFormatting>
  <conditionalFormatting sqref="I3:K3">
    <cfRule type="expression" priority="2" dxfId="1" stopIfTrue="1">
      <formula>IF(OR($K$25="y",$K$25="yes"),TRUE,FALSE)</formula>
    </cfRule>
  </conditionalFormatting>
  <conditionalFormatting sqref="U3">
    <cfRule type="expression" priority="3" dxfId="1" stopIfTrue="1">
      <formula>IF(OR($S$25="y",$S$25="yes"),TRUE,FALSE)</formula>
    </cfRule>
    <cfRule type="cellIs" priority="4" dxfId="1" operator="equal" stopIfTrue="1">
      <formula>0</formula>
    </cfRule>
  </conditionalFormatting>
  <conditionalFormatting sqref="L3">
    <cfRule type="expression" priority="5" dxfId="1" stopIfTrue="1">
      <formula>IF(OR($K$25="y",$K$25="yes"),TRUE,FALSE)</formula>
    </cfRule>
  </conditionalFormatting>
  <conditionalFormatting sqref="M3">
    <cfRule type="expression" priority="6" dxfId="1" stopIfTrue="1">
      <formula>IF(OR($K$25="y",$K$25="yes"),TRUE,FALSE)</formula>
    </cfRule>
    <cfRule type="cellIs" priority="7" dxfId="1" operator="equal" stopIfTrue="1">
      <formula>0</formula>
    </cfRule>
  </conditionalFormatting>
  <hyperlinks>
    <hyperlink ref="P1" location="'Sheet1 (2)'!A1" display="'Sheet1 (2)'!A1"/>
    <hyperlink ref="B3:C4" location="Polynomials!A1" display="Polynomials"/>
    <hyperlink ref="B5:C5" location="Moving!A1" display="Transformations"/>
    <hyperlink ref="B1:C2" location="Quadratics!A1" display="Quadratics"/>
    <hyperlink ref="B25:C25" location="'Title Page'!A1" display="Title Page"/>
    <hyperlink ref="B26:C26" location="Quadratics2!A1" display="Quadratics 2"/>
  </hyperlink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AS28"/>
  <sheetViews>
    <sheetView showRowColHeaders="0" zoomScale="137" zoomScaleNormal="137" workbookViewId="0" topLeftCell="A1">
      <selection activeCell="B5" sqref="B5:C5"/>
    </sheetView>
  </sheetViews>
  <sheetFormatPr defaultColWidth="9.140625" defaultRowHeight="12.75"/>
  <cols>
    <col min="1" max="1" width="0.71875" style="11" customWidth="1"/>
    <col min="2" max="3" width="5.7109375" style="11" customWidth="1"/>
    <col min="4" max="4" width="0.71875" style="11" customWidth="1"/>
    <col min="5" max="7" width="3.00390625" style="11" customWidth="1"/>
    <col min="8" max="9" width="0.71875" style="11" customWidth="1"/>
    <col min="10" max="10" width="3.7109375" style="1" customWidth="1"/>
    <col min="11" max="11" width="5.140625" style="11" customWidth="1"/>
    <col min="12" max="12" width="2.7109375" style="11" customWidth="1"/>
    <col min="13" max="13" width="2.00390625" style="1" customWidth="1"/>
    <col min="14" max="14" width="5.140625" style="1" customWidth="1"/>
    <col min="15" max="16" width="2.00390625" style="1" customWidth="1"/>
    <col min="17" max="17" width="5.140625" style="1" customWidth="1"/>
    <col min="18" max="20" width="0.71875" style="11" customWidth="1"/>
    <col min="21" max="21" width="3.7109375" style="11" customWidth="1"/>
    <col min="22" max="22" width="5.140625" style="11" customWidth="1"/>
    <col min="23" max="23" width="2.7109375" style="11" customWidth="1"/>
    <col min="24" max="24" width="2.00390625" style="11" customWidth="1"/>
    <col min="25" max="25" width="5.140625" style="11" customWidth="1"/>
    <col min="26" max="27" width="2.00390625" style="11" customWidth="1"/>
    <col min="28" max="28" width="5.140625" style="11" customWidth="1"/>
    <col min="29" max="30" width="0.71875" style="11" customWidth="1"/>
    <col min="31" max="33" width="3.00390625" style="11" customWidth="1"/>
    <col min="34" max="34" width="0.71875" style="11" customWidth="1"/>
    <col min="35" max="36" width="5.7109375" style="11" customWidth="1"/>
    <col min="37" max="37" width="2.140625" style="11" customWidth="1"/>
    <col min="38" max="40" width="3.00390625" style="11" customWidth="1"/>
    <col min="41" max="16384" width="9.140625" style="11" customWidth="1"/>
  </cols>
  <sheetData>
    <row r="1" spans="2:43" ht="13.5" thickBot="1">
      <c r="B1" s="138" t="s">
        <v>12</v>
      </c>
      <c r="C1" s="138"/>
      <c r="E1" s="140" t="s">
        <v>35</v>
      </c>
      <c r="F1" s="140" t="s">
        <v>1</v>
      </c>
      <c r="G1" s="135" t="s">
        <v>33</v>
      </c>
      <c r="J1" s="87"/>
      <c r="K1" s="87">
        <v>90</v>
      </c>
      <c r="L1" s="87"/>
      <c r="M1" s="87"/>
      <c r="N1" s="72">
        <v>100</v>
      </c>
      <c r="O1" s="87"/>
      <c r="P1" s="87"/>
      <c r="Q1" s="87">
        <v>150</v>
      </c>
      <c r="R1" s="71"/>
      <c r="S1" s="71"/>
      <c r="T1" s="71"/>
      <c r="U1" s="71"/>
      <c r="V1" s="71">
        <v>100</v>
      </c>
      <c r="W1" s="71"/>
      <c r="X1" s="71"/>
      <c r="Y1" s="71">
        <v>70</v>
      </c>
      <c r="Z1" s="71"/>
      <c r="AA1" s="71"/>
      <c r="AB1" s="71">
        <v>50</v>
      </c>
      <c r="AC1" s="39"/>
      <c r="AD1" s="39"/>
      <c r="AE1" s="140" t="s">
        <v>35</v>
      </c>
      <c r="AF1" s="140" t="s">
        <v>1</v>
      </c>
      <c r="AG1" s="135" t="s">
        <v>33</v>
      </c>
      <c r="AH1" s="38"/>
      <c r="AK1" s="140"/>
      <c r="AL1" s="115"/>
      <c r="AM1" s="115"/>
      <c r="AN1" s="116"/>
      <c r="AO1" s="73"/>
      <c r="AP1" s="73"/>
      <c r="AQ1" s="73"/>
    </row>
    <row r="2" spans="2:43" ht="8.25" customHeight="1">
      <c r="B2" s="138"/>
      <c r="C2" s="138"/>
      <c r="E2" s="140"/>
      <c r="F2" s="140"/>
      <c r="G2" s="135"/>
      <c r="I2" s="2"/>
      <c r="J2" s="3"/>
      <c r="K2" s="35"/>
      <c r="L2" s="35"/>
      <c r="M2" s="3"/>
      <c r="N2" s="3"/>
      <c r="O2" s="3"/>
      <c r="P2" s="3"/>
      <c r="Q2" s="3"/>
      <c r="R2" s="4"/>
      <c r="S2" s="41"/>
      <c r="T2" s="2"/>
      <c r="U2" s="35"/>
      <c r="V2" s="35"/>
      <c r="W2" s="35"/>
      <c r="X2" s="35"/>
      <c r="Y2" s="35"/>
      <c r="Z2" s="35"/>
      <c r="AA2" s="35"/>
      <c r="AB2" s="35"/>
      <c r="AC2" s="4"/>
      <c r="AD2" s="41"/>
      <c r="AE2" s="140"/>
      <c r="AF2" s="140"/>
      <c r="AG2" s="135"/>
      <c r="AI2" s="100"/>
      <c r="AJ2" s="105"/>
      <c r="AK2" s="140"/>
      <c r="AL2" s="115"/>
      <c r="AM2" s="115"/>
      <c r="AN2" s="116"/>
      <c r="AO2" s="71"/>
      <c r="AP2" s="71"/>
      <c r="AQ2" s="73"/>
    </row>
    <row r="3" spans="2:45" ht="14.25" customHeight="1">
      <c r="B3" s="130" t="s">
        <v>13</v>
      </c>
      <c r="C3" s="130"/>
      <c r="D3" s="21"/>
      <c r="E3" s="140"/>
      <c r="F3" s="140"/>
      <c r="G3" s="135"/>
      <c r="I3" s="5"/>
      <c r="J3" s="74" t="s">
        <v>0</v>
      </c>
      <c r="K3" s="81">
        <f>-((K1)/10)+10</f>
        <v>1</v>
      </c>
      <c r="L3" s="68" t="s">
        <v>5</v>
      </c>
      <c r="M3" s="79">
        <f>IF(N3=0,"",IF(AND(N3=0,Q3&lt;0),"",IF(N3&lt;0,"","+")))</f>
      </c>
      <c r="N3" s="75">
        <f>-((N1)/10)+10</f>
        <v>0</v>
      </c>
      <c r="O3" s="68" t="s">
        <v>1</v>
      </c>
      <c r="P3" s="64">
        <f>IF(Q3&gt;0,"+",IF(AND(NOT(N3=0),Q3&gt;0),"+",""))</f>
      </c>
      <c r="Q3" s="76">
        <f>-((Q1)/10)+10</f>
        <v>-5</v>
      </c>
      <c r="R3" s="7"/>
      <c r="S3" s="41"/>
      <c r="T3" s="5"/>
      <c r="U3" s="74" t="s">
        <v>0</v>
      </c>
      <c r="V3" s="81">
        <f>-((V1)/10)+10</f>
        <v>0</v>
      </c>
      <c r="W3" s="68" t="s">
        <v>5</v>
      </c>
      <c r="X3" s="79" t="str">
        <f>IF(Y3=0,"",IF(AND(Y3=0,AB3&lt;0),"",IF(Y3&lt;0,"","+")))</f>
        <v>+</v>
      </c>
      <c r="Y3" s="75">
        <f>-((Y1)/10)+10</f>
        <v>3</v>
      </c>
      <c r="Z3" s="68" t="s">
        <v>1</v>
      </c>
      <c r="AA3" s="64" t="str">
        <f>IF(AB3&gt;0,"+",IF(AND(NOT(Y3=0),AB3&gt;0),"+",""))</f>
        <v>+</v>
      </c>
      <c r="AB3" s="76">
        <f>-((AB1)/10)+10</f>
        <v>5</v>
      </c>
      <c r="AC3" s="7">
        <v>4</v>
      </c>
      <c r="AD3" s="41"/>
      <c r="AE3" s="140"/>
      <c r="AF3" s="140"/>
      <c r="AG3" s="135"/>
      <c r="AI3" s="19">
        <f>4*((100-AP3)/20)</f>
        <v>8</v>
      </c>
      <c r="AJ3" s="105"/>
      <c r="AK3" s="140"/>
      <c r="AL3" s="115"/>
      <c r="AM3" s="115"/>
      <c r="AN3" s="116"/>
      <c r="AO3" s="71">
        <f>((100-AP3)/20)</f>
        <v>2</v>
      </c>
      <c r="AP3" s="71">
        <v>60</v>
      </c>
      <c r="AQ3" s="73"/>
      <c r="AR3" s="39"/>
      <c r="AS3" s="39"/>
    </row>
    <row r="4" spans="2:45" ht="8.25" customHeight="1" thickBot="1">
      <c r="B4" s="130"/>
      <c r="C4" s="130"/>
      <c r="E4" s="140"/>
      <c r="F4" s="140"/>
      <c r="G4" s="135"/>
      <c r="I4" s="8"/>
      <c r="J4" s="9"/>
      <c r="K4" s="36"/>
      <c r="L4" s="36"/>
      <c r="M4" s="9"/>
      <c r="N4" s="9"/>
      <c r="O4" s="9"/>
      <c r="P4" s="9"/>
      <c r="Q4" s="9"/>
      <c r="R4" s="10"/>
      <c r="S4" s="41"/>
      <c r="T4" s="8"/>
      <c r="U4" s="36"/>
      <c r="V4" s="36"/>
      <c r="W4" s="36"/>
      <c r="X4" s="36"/>
      <c r="Y4" s="36"/>
      <c r="Z4" s="36"/>
      <c r="AA4" s="36"/>
      <c r="AB4" s="36"/>
      <c r="AC4" s="10"/>
      <c r="AD4" s="41"/>
      <c r="AE4" s="140"/>
      <c r="AF4" s="140"/>
      <c r="AG4" s="135"/>
      <c r="AI4" s="101"/>
      <c r="AJ4" s="105"/>
      <c r="AK4" s="140"/>
      <c r="AL4" s="115"/>
      <c r="AM4" s="115"/>
      <c r="AN4" s="116"/>
      <c r="AO4" s="71"/>
      <c r="AP4" s="71"/>
      <c r="AQ4" s="73"/>
      <c r="AR4" s="39"/>
      <c r="AS4" s="39"/>
    </row>
    <row r="5" spans="2:45" ht="13.5" thickBot="1">
      <c r="B5" s="133" t="s">
        <v>18</v>
      </c>
      <c r="C5" s="133"/>
      <c r="AL5" s="73"/>
      <c r="AM5" s="73"/>
      <c r="AN5" s="73"/>
      <c r="AO5" s="71"/>
      <c r="AP5" s="71"/>
      <c r="AQ5" s="73"/>
      <c r="AR5" s="39"/>
      <c r="AS5" s="39"/>
    </row>
    <row r="6" spans="2:45" ht="12.75">
      <c r="B6" s="94" t="s">
        <v>1</v>
      </c>
      <c r="C6" s="95" t="s">
        <v>2</v>
      </c>
      <c r="D6" s="42"/>
      <c r="E6" s="42"/>
      <c r="F6" s="42"/>
      <c r="G6" s="42"/>
      <c r="H6" s="6"/>
      <c r="AH6" s="34"/>
      <c r="AI6" s="94" t="s">
        <v>1</v>
      </c>
      <c r="AJ6" s="95" t="s">
        <v>2</v>
      </c>
      <c r="AL6" s="73"/>
      <c r="AM6" s="73"/>
      <c r="AN6" s="73"/>
      <c r="AO6" s="71"/>
      <c r="AP6" s="71"/>
      <c r="AQ6" s="73"/>
      <c r="AR6" s="39"/>
      <c r="AS6" s="39"/>
    </row>
    <row r="7" spans="2:45" ht="6" customHeight="1">
      <c r="B7" s="96"/>
      <c r="C7" s="97"/>
      <c r="D7" s="42"/>
      <c r="E7" s="42"/>
      <c r="F7" s="42"/>
      <c r="G7" s="42"/>
      <c r="H7" s="6"/>
      <c r="AH7" s="34"/>
      <c r="AI7" s="96"/>
      <c r="AJ7" s="97"/>
      <c r="AL7" s="73"/>
      <c r="AM7" s="73"/>
      <c r="AN7" s="73"/>
      <c r="AO7" s="71"/>
      <c r="AP7" s="71"/>
      <c r="AQ7" s="73"/>
      <c r="AR7" s="39"/>
      <c r="AS7" s="39"/>
    </row>
    <row r="8" spans="2:45" ht="12.75">
      <c r="B8" s="96">
        <f aca="true" t="shared" si="0" ref="B8:B23">$AP8*$AO$3</f>
        <v>-10</v>
      </c>
      <c r="C8" s="97">
        <f>(B8*B8*$K$3)+(B8*$N$3)+$Q$3</f>
        <v>95</v>
      </c>
      <c r="D8" s="42"/>
      <c r="E8" s="42"/>
      <c r="F8" s="42"/>
      <c r="G8" s="42"/>
      <c r="H8" s="6"/>
      <c r="AH8" s="34"/>
      <c r="AI8" s="96">
        <f>$AP8*$AO$3</f>
        <v>-10</v>
      </c>
      <c r="AJ8" s="97">
        <f>(AI8*AI8*$V$3)+(AI8*$Y$3)+$AB$3</f>
        <v>-25</v>
      </c>
      <c r="AL8" s="73"/>
      <c r="AM8" s="73"/>
      <c r="AN8" s="73"/>
      <c r="AO8" s="71">
        <f aca="true" t="shared" si="1" ref="AO8:AO23">$AP8*$AO$3</f>
        <v>-10</v>
      </c>
      <c r="AP8" s="71">
        <f>AP9-1</f>
        <v>-5</v>
      </c>
      <c r="AQ8" s="73"/>
      <c r="AR8" s="39"/>
      <c r="AS8" s="39"/>
    </row>
    <row r="9" spans="2:45" ht="12.75">
      <c r="B9" s="96">
        <f t="shared" si="0"/>
        <v>-8</v>
      </c>
      <c r="C9" s="97">
        <f aca="true" t="shared" si="2" ref="C9:C23">(B9*B9*$K$3)+(B9*$N$3)+$Q$3</f>
        <v>59</v>
      </c>
      <c r="D9" s="42"/>
      <c r="E9" s="42"/>
      <c r="F9" s="42"/>
      <c r="G9" s="42"/>
      <c r="H9" s="6"/>
      <c r="AH9" s="34"/>
      <c r="AI9" s="96">
        <f>$AP9*$AO$3</f>
        <v>-8</v>
      </c>
      <c r="AJ9" s="97">
        <f aca="true" t="shared" si="3" ref="AJ9:AJ23">(AI9*AI9*$V$3)+(AI9*$Y$3)+$AB$3</f>
        <v>-19</v>
      </c>
      <c r="AL9" s="73"/>
      <c r="AM9" s="73"/>
      <c r="AN9" s="73"/>
      <c r="AO9" s="71">
        <f t="shared" si="1"/>
        <v>-8</v>
      </c>
      <c r="AP9" s="71">
        <f>AP10-1</f>
        <v>-4</v>
      </c>
      <c r="AQ9" s="73"/>
      <c r="AR9" s="39"/>
      <c r="AS9" s="39"/>
    </row>
    <row r="10" spans="2:45" ht="12.75">
      <c r="B10" s="96">
        <f t="shared" si="0"/>
        <v>-6</v>
      </c>
      <c r="C10" s="97">
        <f t="shared" si="2"/>
        <v>31</v>
      </c>
      <c r="D10" s="42"/>
      <c r="E10" s="42"/>
      <c r="F10" s="42"/>
      <c r="G10" s="42"/>
      <c r="H10" s="6"/>
      <c r="AH10" s="34"/>
      <c r="AI10" s="96">
        <f>$AP10*$AO$3</f>
        <v>-6</v>
      </c>
      <c r="AJ10" s="97">
        <f t="shared" si="3"/>
        <v>-13</v>
      </c>
      <c r="AL10" s="73"/>
      <c r="AM10" s="73"/>
      <c r="AN10" s="73"/>
      <c r="AO10" s="71">
        <f t="shared" si="1"/>
        <v>-6</v>
      </c>
      <c r="AP10" s="71">
        <f>AP11-1</f>
        <v>-3</v>
      </c>
      <c r="AQ10" s="73"/>
      <c r="AR10" s="39"/>
      <c r="AS10" s="39"/>
    </row>
    <row r="11" spans="2:45" ht="12.75">
      <c r="B11" s="96">
        <f t="shared" si="0"/>
        <v>-4</v>
      </c>
      <c r="C11" s="97">
        <f t="shared" si="2"/>
        <v>11</v>
      </c>
      <c r="D11" s="42"/>
      <c r="E11" s="42"/>
      <c r="F11" s="42"/>
      <c r="G11" s="42"/>
      <c r="H11" s="6"/>
      <c r="AH11" s="34"/>
      <c r="AI11" s="96">
        <f>$AP11*$AO$3</f>
        <v>-4</v>
      </c>
      <c r="AJ11" s="97">
        <f t="shared" si="3"/>
        <v>-7</v>
      </c>
      <c r="AL11" s="73"/>
      <c r="AM11" s="73"/>
      <c r="AN11" s="73"/>
      <c r="AO11" s="71">
        <f t="shared" si="1"/>
        <v>-4</v>
      </c>
      <c r="AP11" s="71">
        <f>AP12-1</f>
        <v>-2</v>
      </c>
      <c r="AQ11" s="73"/>
      <c r="AR11" s="39"/>
      <c r="AS11" s="39"/>
    </row>
    <row r="12" spans="2:45" ht="12.75">
      <c r="B12" s="96">
        <f t="shared" si="0"/>
        <v>-2</v>
      </c>
      <c r="C12" s="97">
        <f t="shared" si="2"/>
        <v>-1</v>
      </c>
      <c r="D12" s="42"/>
      <c r="E12" s="42"/>
      <c r="F12" s="42"/>
      <c r="G12" s="42"/>
      <c r="H12" s="6"/>
      <c r="AH12" s="34"/>
      <c r="AI12" s="96">
        <f>$AP12*$AO$3</f>
        <v>-2</v>
      </c>
      <c r="AJ12" s="97">
        <f t="shared" si="3"/>
        <v>-1</v>
      </c>
      <c r="AL12" s="73"/>
      <c r="AM12" s="73"/>
      <c r="AN12" s="73"/>
      <c r="AO12" s="71">
        <f t="shared" si="1"/>
        <v>-2</v>
      </c>
      <c r="AP12" s="71">
        <f>AP13-1</f>
        <v>-1</v>
      </c>
      <c r="AQ12" s="73"/>
      <c r="AR12" s="39"/>
      <c r="AS12" s="39"/>
    </row>
    <row r="13" spans="2:45" ht="12.75">
      <c r="B13" s="96">
        <f t="shared" si="0"/>
        <v>0</v>
      </c>
      <c r="C13" s="97">
        <f t="shared" si="2"/>
        <v>-5</v>
      </c>
      <c r="D13" s="42"/>
      <c r="E13" s="42"/>
      <c r="F13" s="42"/>
      <c r="G13" s="42"/>
      <c r="H13" s="6"/>
      <c r="AH13" s="34"/>
      <c r="AI13" s="96">
        <f aca="true" t="shared" si="4" ref="AI13:AI23">$AP13*$AO$3</f>
        <v>0</v>
      </c>
      <c r="AJ13" s="97">
        <f t="shared" si="3"/>
        <v>5</v>
      </c>
      <c r="AL13" s="73"/>
      <c r="AM13" s="73"/>
      <c r="AN13" s="73"/>
      <c r="AO13" s="71">
        <f t="shared" si="1"/>
        <v>0</v>
      </c>
      <c r="AP13" s="71">
        <v>0</v>
      </c>
      <c r="AQ13" s="73"/>
      <c r="AR13" s="39"/>
      <c r="AS13" s="39"/>
    </row>
    <row r="14" spans="2:45" ht="12.75">
      <c r="B14" s="96">
        <f t="shared" si="0"/>
        <v>2</v>
      </c>
      <c r="C14" s="97">
        <f t="shared" si="2"/>
        <v>-1</v>
      </c>
      <c r="D14" s="42"/>
      <c r="E14" s="42"/>
      <c r="F14" s="42"/>
      <c r="G14" s="42"/>
      <c r="H14" s="6"/>
      <c r="AH14" s="34"/>
      <c r="AI14" s="96">
        <f t="shared" si="4"/>
        <v>2</v>
      </c>
      <c r="AJ14" s="97">
        <f t="shared" si="3"/>
        <v>11</v>
      </c>
      <c r="AL14" s="73"/>
      <c r="AM14" s="73"/>
      <c r="AN14" s="73"/>
      <c r="AO14" s="71">
        <f t="shared" si="1"/>
        <v>2</v>
      </c>
      <c r="AP14" s="71">
        <v>1</v>
      </c>
      <c r="AQ14" s="73"/>
      <c r="AR14" s="39"/>
      <c r="AS14" s="39"/>
    </row>
    <row r="15" spans="2:45" ht="12.75">
      <c r="B15" s="96">
        <f t="shared" si="0"/>
        <v>4</v>
      </c>
      <c r="C15" s="97">
        <f t="shared" si="2"/>
        <v>11</v>
      </c>
      <c r="D15" s="42"/>
      <c r="E15" s="42"/>
      <c r="F15" s="42"/>
      <c r="G15" s="42"/>
      <c r="H15" s="6"/>
      <c r="AH15" s="34"/>
      <c r="AI15" s="96">
        <f t="shared" si="4"/>
        <v>4</v>
      </c>
      <c r="AJ15" s="97">
        <f t="shared" si="3"/>
        <v>17</v>
      </c>
      <c r="AL15" s="73"/>
      <c r="AM15" s="73"/>
      <c r="AN15" s="73"/>
      <c r="AO15" s="71">
        <f t="shared" si="1"/>
        <v>4</v>
      </c>
      <c r="AP15" s="71">
        <v>2</v>
      </c>
      <c r="AQ15" s="73"/>
      <c r="AR15" s="39"/>
      <c r="AS15" s="39"/>
    </row>
    <row r="16" spans="2:45" ht="12.75">
      <c r="B16" s="96">
        <f t="shared" si="0"/>
        <v>6</v>
      </c>
      <c r="C16" s="97">
        <f t="shared" si="2"/>
        <v>31</v>
      </c>
      <c r="D16" s="42"/>
      <c r="E16" s="42"/>
      <c r="F16" s="42"/>
      <c r="G16" s="42"/>
      <c r="H16" s="6"/>
      <c r="AH16" s="34"/>
      <c r="AI16" s="96">
        <f t="shared" si="4"/>
        <v>6</v>
      </c>
      <c r="AJ16" s="97">
        <f t="shared" si="3"/>
        <v>23</v>
      </c>
      <c r="AL16" s="73"/>
      <c r="AM16" s="73"/>
      <c r="AN16" s="73"/>
      <c r="AO16" s="71">
        <f t="shared" si="1"/>
        <v>6</v>
      </c>
      <c r="AP16" s="71">
        <v>3</v>
      </c>
      <c r="AQ16" s="73"/>
      <c r="AR16" s="39"/>
      <c r="AS16" s="39"/>
    </row>
    <row r="17" spans="2:45" ht="12.75">
      <c r="B17" s="96">
        <f t="shared" si="0"/>
        <v>8</v>
      </c>
      <c r="C17" s="97">
        <f t="shared" si="2"/>
        <v>59</v>
      </c>
      <c r="D17" s="42"/>
      <c r="E17" s="42"/>
      <c r="F17" s="42"/>
      <c r="G17" s="42"/>
      <c r="H17" s="6"/>
      <c r="AH17" s="34"/>
      <c r="AI17" s="96">
        <f t="shared" si="4"/>
        <v>8</v>
      </c>
      <c r="AJ17" s="97">
        <f t="shared" si="3"/>
        <v>29</v>
      </c>
      <c r="AL17" s="73"/>
      <c r="AM17" s="73"/>
      <c r="AN17" s="73"/>
      <c r="AO17" s="71">
        <f t="shared" si="1"/>
        <v>8</v>
      </c>
      <c r="AP17" s="71">
        <v>4</v>
      </c>
      <c r="AQ17" s="73"/>
      <c r="AR17" s="39"/>
      <c r="AS17" s="39"/>
    </row>
    <row r="18" spans="2:45" ht="12.75">
      <c r="B18" s="96">
        <f t="shared" si="0"/>
        <v>10</v>
      </c>
      <c r="C18" s="97">
        <f t="shared" si="2"/>
        <v>95</v>
      </c>
      <c r="D18" s="42"/>
      <c r="E18" s="42"/>
      <c r="F18" s="42"/>
      <c r="G18" s="42"/>
      <c r="H18" s="6"/>
      <c r="AH18" s="34"/>
      <c r="AI18" s="96">
        <f t="shared" si="4"/>
        <v>10</v>
      </c>
      <c r="AJ18" s="97">
        <f t="shared" si="3"/>
        <v>35</v>
      </c>
      <c r="AL18" s="73"/>
      <c r="AM18" s="73"/>
      <c r="AN18" s="73"/>
      <c r="AO18" s="71">
        <f t="shared" si="1"/>
        <v>10</v>
      </c>
      <c r="AP18" s="71">
        <v>5</v>
      </c>
      <c r="AQ18" s="73"/>
      <c r="AR18" s="39"/>
      <c r="AS18" s="39"/>
    </row>
    <row r="19" spans="2:45" ht="12.75">
      <c r="B19" s="96">
        <f t="shared" si="0"/>
        <v>12</v>
      </c>
      <c r="C19" s="97">
        <f t="shared" si="2"/>
        <v>139</v>
      </c>
      <c r="D19" s="42"/>
      <c r="E19" s="42"/>
      <c r="F19" s="42"/>
      <c r="G19" s="42"/>
      <c r="H19" s="6"/>
      <c r="AH19" s="34"/>
      <c r="AI19" s="96">
        <f t="shared" si="4"/>
        <v>12</v>
      </c>
      <c r="AJ19" s="97">
        <f t="shared" si="3"/>
        <v>41</v>
      </c>
      <c r="AL19" s="73"/>
      <c r="AM19" s="73"/>
      <c r="AN19" s="73"/>
      <c r="AO19" s="71">
        <f t="shared" si="1"/>
        <v>12</v>
      </c>
      <c r="AP19" s="71">
        <v>6</v>
      </c>
      <c r="AQ19" s="73"/>
      <c r="AR19" s="39"/>
      <c r="AS19" s="39"/>
    </row>
    <row r="20" spans="2:45" ht="12.75">
      <c r="B20" s="96">
        <f t="shared" si="0"/>
        <v>14</v>
      </c>
      <c r="C20" s="97">
        <f t="shared" si="2"/>
        <v>191</v>
      </c>
      <c r="D20" s="42"/>
      <c r="E20" s="42"/>
      <c r="F20" s="42"/>
      <c r="G20" s="42"/>
      <c r="H20" s="6"/>
      <c r="AH20" s="34"/>
      <c r="AI20" s="96">
        <f t="shared" si="4"/>
        <v>14</v>
      </c>
      <c r="AJ20" s="97">
        <f t="shared" si="3"/>
        <v>47</v>
      </c>
      <c r="AL20" s="73"/>
      <c r="AM20" s="73"/>
      <c r="AN20" s="73"/>
      <c r="AO20" s="71">
        <f t="shared" si="1"/>
        <v>14</v>
      </c>
      <c r="AP20" s="71">
        <v>7</v>
      </c>
      <c r="AQ20" s="73"/>
      <c r="AR20" s="39"/>
      <c r="AS20" s="39"/>
    </row>
    <row r="21" spans="2:45" ht="12.75">
      <c r="B21" s="96">
        <f t="shared" si="0"/>
        <v>16</v>
      </c>
      <c r="C21" s="97">
        <f t="shared" si="2"/>
        <v>251</v>
      </c>
      <c r="D21" s="42"/>
      <c r="E21" s="42"/>
      <c r="F21" s="42"/>
      <c r="G21" s="42"/>
      <c r="H21" s="6"/>
      <c r="AH21" s="34"/>
      <c r="AI21" s="96">
        <f t="shared" si="4"/>
        <v>16</v>
      </c>
      <c r="AJ21" s="97">
        <f t="shared" si="3"/>
        <v>53</v>
      </c>
      <c r="AL21" s="73"/>
      <c r="AM21" s="73"/>
      <c r="AN21" s="73"/>
      <c r="AO21" s="71">
        <f t="shared" si="1"/>
        <v>16</v>
      </c>
      <c r="AP21" s="71">
        <v>8</v>
      </c>
      <c r="AQ21" s="73"/>
      <c r="AR21" s="39"/>
      <c r="AS21" s="39"/>
    </row>
    <row r="22" spans="2:45" ht="12.75">
      <c r="B22" s="96">
        <f t="shared" si="0"/>
        <v>18</v>
      </c>
      <c r="C22" s="97">
        <f t="shared" si="2"/>
        <v>319</v>
      </c>
      <c r="D22" s="42"/>
      <c r="E22" s="42"/>
      <c r="F22" s="42"/>
      <c r="G22" s="42"/>
      <c r="H22" s="6"/>
      <c r="AH22" s="34"/>
      <c r="AI22" s="96">
        <f t="shared" si="4"/>
        <v>18</v>
      </c>
      <c r="AJ22" s="97">
        <f t="shared" si="3"/>
        <v>59</v>
      </c>
      <c r="AL22" s="73"/>
      <c r="AM22" s="73"/>
      <c r="AN22" s="73"/>
      <c r="AO22" s="71">
        <f t="shared" si="1"/>
        <v>18</v>
      </c>
      <c r="AP22" s="71">
        <v>9</v>
      </c>
      <c r="AQ22" s="73"/>
      <c r="AR22" s="39"/>
      <c r="AS22" s="39"/>
    </row>
    <row r="23" spans="2:45" ht="13.5" thickBot="1">
      <c r="B23" s="98">
        <f t="shared" si="0"/>
        <v>20</v>
      </c>
      <c r="C23" s="99">
        <f t="shared" si="2"/>
        <v>395</v>
      </c>
      <c r="D23" s="42"/>
      <c r="E23" s="42"/>
      <c r="F23" s="42"/>
      <c r="G23" s="42"/>
      <c r="H23" s="6"/>
      <c r="AH23" s="34"/>
      <c r="AI23" s="98">
        <f t="shared" si="4"/>
        <v>20</v>
      </c>
      <c r="AJ23" s="99">
        <f t="shared" si="3"/>
        <v>65</v>
      </c>
      <c r="AL23" s="73"/>
      <c r="AM23" s="73"/>
      <c r="AN23" s="73"/>
      <c r="AO23" s="71">
        <f t="shared" si="1"/>
        <v>20</v>
      </c>
      <c r="AP23" s="71">
        <v>10</v>
      </c>
      <c r="AQ23" s="73"/>
      <c r="AR23" s="39"/>
      <c r="AS23" s="39"/>
    </row>
    <row r="24" spans="38:45" ht="12.75">
      <c r="AL24" s="73"/>
      <c r="AM24" s="73"/>
      <c r="AN24" s="73"/>
      <c r="AO24" s="73"/>
      <c r="AP24" s="73"/>
      <c r="AQ24" s="73"/>
      <c r="AR24" s="39"/>
      <c r="AS24" s="39"/>
    </row>
    <row r="25" spans="2:45" ht="12.75" customHeight="1">
      <c r="B25" s="137" t="s">
        <v>15</v>
      </c>
      <c r="C25" s="137"/>
      <c r="J25" s="141"/>
      <c r="K25" s="141"/>
      <c r="L25" s="141"/>
      <c r="M25" s="113"/>
      <c r="N25" s="132">
        <f>IF(K28=TRUE,"y","")</f>
      </c>
      <c r="O25" s="139"/>
      <c r="P25" s="54"/>
      <c r="U25" s="141"/>
      <c r="V25" s="141"/>
      <c r="W25" s="141"/>
      <c r="X25" s="113"/>
      <c r="Y25" s="132">
        <f>IF(S28=TRUE,"y","")</f>
      </c>
      <c r="Z25" s="139"/>
      <c r="AA25" s="103"/>
      <c r="AB25" s="102"/>
      <c r="AC25" s="102"/>
      <c r="AD25" s="103"/>
      <c r="AE25" s="41"/>
      <c r="AI25" s="114" t="s">
        <v>8</v>
      </c>
      <c r="AJ25" s="114"/>
      <c r="AK25" s="104"/>
      <c r="AL25" s="104"/>
      <c r="AM25" s="104"/>
      <c r="AN25" s="104"/>
      <c r="AO25" s="39"/>
      <c r="AP25" s="39"/>
      <c r="AQ25" s="39"/>
      <c r="AR25" s="39"/>
      <c r="AS25" s="39"/>
    </row>
    <row r="26" spans="2:45" ht="12.75">
      <c r="B26" s="137" t="s">
        <v>40</v>
      </c>
      <c r="C26" s="137"/>
      <c r="AJ26" s="104"/>
      <c r="AK26" s="104"/>
      <c r="AL26" s="104"/>
      <c r="AM26" s="104"/>
      <c r="AN26" s="104"/>
      <c r="AO26" s="39"/>
      <c r="AP26" s="39"/>
      <c r="AQ26" s="39"/>
      <c r="AR26" s="39"/>
      <c r="AS26" s="39"/>
    </row>
    <row r="27" spans="41:45" ht="12.75">
      <c r="AO27" s="39"/>
      <c r="AP27" s="39"/>
      <c r="AQ27" s="39"/>
      <c r="AR27" s="39"/>
      <c r="AS27" s="39"/>
    </row>
    <row r="28" spans="11:45" ht="12.75">
      <c r="K28" s="71" t="b">
        <v>0</v>
      </c>
      <c r="S28" s="71" t="b">
        <v>0</v>
      </c>
      <c r="AO28" s="39"/>
      <c r="AP28" s="39"/>
      <c r="AQ28" s="39"/>
      <c r="AR28" s="39"/>
      <c r="AS28" s="39"/>
    </row>
  </sheetData>
  <mergeCells count="20">
    <mergeCell ref="B26:C26"/>
    <mergeCell ref="AL1:AL4"/>
    <mergeCell ref="AM1:AM4"/>
    <mergeCell ref="AN1:AN4"/>
    <mergeCell ref="E1:E4"/>
    <mergeCell ref="F1:F4"/>
    <mergeCell ref="AE1:AE4"/>
    <mergeCell ref="AF1:AF4"/>
    <mergeCell ref="AG1:AG4"/>
    <mergeCell ref="G1:G4"/>
    <mergeCell ref="B1:C2"/>
    <mergeCell ref="B5:C5"/>
    <mergeCell ref="N25:O25"/>
    <mergeCell ref="AK1:AK4"/>
    <mergeCell ref="J25:M25"/>
    <mergeCell ref="AI25:AJ25"/>
    <mergeCell ref="B3:C4"/>
    <mergeCell ref="B25:C25"/>
    <mergeCell ref="Y25:Z25"/>
    <mergeCell ref="U25:X25"/>
  </mergeCells>
  <conditionalFormatting sqref="P3 J3">
    <cfRule type="expression" priority="1" dxfId="1" stopIfTrue="1">
      <formula>IF(OR($N$25="y",$N$25="yes"),TRUE,FALSE)</formula>
    </cfRule>
  </conditionalFormatting>
  <conditionalFormatting sqref="K3 N3 Q3">
    <cfRule type="expression" priority="2" dxfId="1" stopIfTrue="1">
      <formula>IF(OR($N$25="y",$N$25="yes"),TRUE,FALSE)</formula>
    </cfRule>
    <cfRule type="cellIs" priority="3" dxfId="1" operator="equal" stopIfTrue="1">
      <formula>0</formula>
    </cfRule>
  </conditionalFormatting>
  <conditionalFormatting sqref="L3:M3">
    <cfRule type="expression" priority="4" dxfId="1" stopIfTrue="1">
      <formula>IF(OR($N$25="y",$N$25="yes"),TRUE,FALSE)</formula>
    </cfRule>
    <cfRule type="expression" priority="5" dxfId="1" stopIfTrue="1">
      <formula>IF($K$3=0,TRUE,FALSE)</formula>
    </cfRule>
  </conditionalFormatting>
  <conditionalFormatting sqref="O3">
    <cfRule type="expression" priority="6" dxfId="1" stopIfTrue="1">
      <formula>IF(OR($N$25="y",$N$25="yes"),TRUE,FALSE)</formula>
    </cfRule>
    <cfRule type="expression" priority="7" dxfId="1" stopIfTrue="1">
      <formula>IF($N$3=0,TRUE,FALSE)</formula>
    </cfRule>
  </conditionalFormatting>
  <conditionalFormatting sqref="V3 Y3 AB3">
    <cfRule type="expression" priority="8" dxfId="1" stopIfTrue="1">
      <formula>IF(OR($Y$25="y",$Y$25="yes"),TRUE,FALSE)</formula>
    </cfRule>
    <cfRule type="cellIs" priority="9" dxfId="1" operator="equal" stopIfTrue="1">
      <formula>0</formula>
    </cfRule>
  </conditionalFormatting>
  <conditionalFormatting sqref="U3 AA3">
    <cfRule type="expression" priority="10" dxfId="1" stopIfTrue="1">
      <formula>IF(OR($Y$25="y",$Y$25="yes"),TRUE,FALSE)</formula>
    </cfRule>
  </conditionalFormatting>
  <conditionalFormatting sqref="W3">
    <cfRule type="expression" priority="11" dxfId="1" stopIfTrue="1">
      <formula>IF(OR($Y$25="y",$Y$25="yes"),TRUE,FALSE)</formula>
    </cfRule>
    <cfRule type="expression" priority="12" dxfId="1" stopIfTrue="1">
      <formula>IF($V$3=0,TRUE,FALSE)</formula>
    </cfRule>
  </conditionalFormatting>
  <conditionalFormatting sqref="X3">
    <cfRule type="expression" priority="13" dxfId="1" stopIfTrue="1">
      <formula>IF(OR($Y$25="y",$Y$25="yes"),TRUE,FALSE)</formula>
    </cfRule>
    <cfRule type="expression" priority="14" dxfId="1" stopIfTrue="1">
      <formula>IF($K$3=0,TRUE,FALSE)</formula>
    </cfRule>
  </conditionalFormatting>
  <conditionalFormatting sqref="Z3">
    <cfRule type="expression" priority="15" dxfId="1" stopIfTrue="1">
      <formula>IF(OR($Y$25="y",$Y$25="yes"),TRUE,FALSE)</formula>
    </cfRule>
    <cfRule type="expression" priority="16" dxfId="1" stopIfTrue="1">
      <formula>IF($Y$3=0,TRUE,FALSE)</formula>
    </cfRule>
  </conditionalFormatting>
  <hyperlinks>
    <hyperlink ref="B1:B2" location="'Straight Line Graphs'!A1" display="Straight Line Graphs"/>
    <hyperlink ref="B5" location="Moving!A1" display="Trasnformations"/>
    <hyperlink ref="B3:C4" location="Polynomials!A1" display="Polynomials"/>
    <hyperlink ref="B25:C25" location="'Title Page'!A1" display="Title Page"/>
    <hyperlink ref="B26:C26" location="Quadratics2!A1" display="Quadratics 2"/>
  </hyperlink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AD28"/>
  <sheetViews>
    <sheetView showRowColHeaders="0" zoomScale="139" zoomScaleNormal="139" workbookViewId="0" topLeftCell="A1">
      <selection activeCell="B3" sqref="B3:C4"/>
    </sheetView>
  </sheetViews>
  <sheetFormatPr defaultColWidth="9.140625" defaultRowHeight="12.75"/>
  <cols>
    <col min="1" max="1" width="0.9921875" style="11" customWidth="1"/>
    <col min="2" max="3" width="9.140625" style="11" customWidth="1"/>
    <col min="4" max="4" width="0.9921875" style="11" customWidth="1"/>
    <col min="5" max="5" width="1.1484375" style="11" customWidth="1"/>
    <col min="6" max="6" width="9.140625" style="1" customWidth="1"/>
    <col min="7" max="7" width="5.140625" style="1" bestFit="1" customWidth="1"/>
    <col min="8" max="8" width="2.7109375" style="11" customWidth="1"/>
    <col min="9" max="9" width="2.00390625" style="11" customWidth="1"/>
    <col min="10" max="10" width="5.140625" style="11" bestFit="1" customWidth="1"/>
    <col min="11" max="11" width="2.7109375" style="11" bestFit="1" customWidth="1"/>
    <col min="12" max="12" width="2.00390625" style="1" customWidth="1"/>
    <col min="13" max="13" width="5.140625" style="1" bestFit="1" customWidth="1"/>
    <col min="14" max="15" width="2.00390625" style="1" customWidth="1"/>
    <col min="16" max="16" width="5.140625" style="1" bestFit="1" customWidth="1"/>
    <col min="17" max="17" width="1.1484375" style="11" customWidth="1"/>
    <col min="18" max="18" width="0.9921875" style="11" customWidth="1"/>
    <col min="19" max="20" width="9.140625" style="11" customWidth="1"/>
    <col min="21" max="21" width="4.00390625" style="11" customWidth="1"/>
    <col min="22" max="25" width="3.00390625" style="11" customWidth="1"/>
    <col min="26" max="26" width="2.140625" style="11" customWidth="1"/>
    <col min="27" max="16384" width="9.140625" style="11" customWidth="1"/>
  </cols>
  <sheetData>
    <row r="1" spans="2:25" ht="13.5" thickBot="1">
      <c r="B1" s="138" t="s">
        <v>12</v>
      </c>
      <c r="C1" s="138"/>
      <c r="F1" s="15">
        <v>100</v>
      </c>
      <c r="G1" s="15">
        <v>80</v>
      </c>
      <c r="H1" s="17"/>
      <c r="I1" s="16">
        <v>130</v>
      </c>
      <c r="J1" s="15"/>
      <c r="K1" s="15"/>
      <c r="L1" s="15"/>
      <c r="M1" s="15">
        <v>199</v>
      </c>
      <c r="N1" s="37"/>
      <c r="O1" s="37"/>
      <c r="P1" s="15">
        <v>60</v>
      </c>
      <c r="S1" s="38" t="s">
        <v>7</v>
      </c>
      <c r="V1" s="140" t="s">
        <v>34</v>
      </c>
      <c r="W1" s="140" t="s">
        <v>35</v>
      </c>
      <c r="X1" s="140" t="s">
        <v>1</v>
      </c>
      <c r="Y1" s="135" t="s">
        <v>33</v>
      </c>
    </row>
    <row r="2" spans="2:25" ht="8.25" customHeight="1">
      <c r="B2" s="138"/>
      <c r="C2" s="138"/>
      <c r="E2" s="2"/>
      <c r="F2" s="3"/>
      <c r="G2" s="3"/>
      <c r="H2" s="35"/>
      <c r="I2" s="35"/>
      <c r="J2" s="35"/>
      <c r="K2" s="35"/>
      <c r="L2" s="3"/>
      <c r="M2" s="3"/>
      <c r="N2" s="3"/>
      <c r="O2" s="3"/>
      <c r="P2" s="3"/>
      <c r="Q2" s="4"/>
      <c r="T2" s="18"/>
      <c r="V2" s="140"/>
      <c r="W2" s="140"/>
      <c r="X2" s="140"/>
      <c r="Y2" s="135"/>
    </row>
    <row r="3" spans="2:30" ht="14.25" customHeight="1">
      <c r="B3" s="130" t="s">
        <v>8</v>
      </c>
      <c r="C3" s="130"/>
      <c r="E3" s="5"/>
      <c r="F3" s="74" t="s">
        <v>0</v>
      </c>
      <c r="G3" s="80">
        <f>-((F1)/10)+10</f>
        <v>0</v>
      </c>
      <c r="H3" s="77" t="s">
        <v>6</v>
      </c>
      <c r="I3" s="78" t="str">
        <f>IF(J3&lt;0,"","+")</f>
        <v>+</v>
      </c>
      <c r="J3" s="81">
        <f>-((G1)/10)+10</f>
        <v>2</v>
      </c>
      <c r="K3" s="68" t="s">
        <v>5</v>
      </c>
      <c r="L3" s="79">
        <f>IF(AND(M3=0,P3&lt;0),"",IF(M3&lt;0,"","+"))</f>
      </c>
      <c r="M3" s="75">
        <f>-((I1)/10)+10</f>
        <v>-3</v>
      </c>
      <c r="N3" s="68" t="s">
        <v>1</v>
      </c>
      <c r="O3" s="64">
        <f>IF(P3&gt;0,"+",IF(AND(NOT(M3=0),P3&gt;0),"+",""))</f>
      </c>
      <c r="P3" s="76">
        <f>-((M1)/10)+10</f>
        <v>-9.899999999999999</v>
      </c>
      <c r="Q3" s="7"/>
      <c r="T3" s="19">
        <f>4*((100-AA3)/20)</f>
        <v>8</v>
      </c>
      <c r="V3" s="140"/>
      <c r="W3" s="140"/>
      <c r="X3" s="140"/>
      <c r="Y3" s="135"/>
      <c r="Z3" s="17">
        <f>((100-AA3)/20)</f>
        <v>2</v>
      </c>
      <c r="AA3" s="17">
        <v>60</v>
      </c>
      <c r="AB3" s="17"/>
      <c r="AC3" s="39"/>
      <c r="AD3" s="39"/>
    </row>
    <row r="4" spans="2:30" ht="8.25" customHeight="1" thickBot="1">
      <c r="B4" s="130"/>
      <c r="C4" s="130"/>
      <c r="E4" s="8"/>
      <c r="F4" s="9"/>
      <c r="G4" s="9"/>
      <c r="H4" s="36"/>
      <c r="I4" s="36"/>
      <c r="J4" s="36"/>
      <c r="K4" s="36"/>
      <c r="L4" s="9"/>
      <c r="M4" s="9"/>
      <c r="N4" s="9"/>
      <c r="O4" s="9"/>
      <c r="P4" s="9"/>
      <c r="Q4" s="10"/>
      <c r="T4" s="20"/>
      <c r="V4" s="140"/>
      <c r="W4" s="140"/>
      <c r="X4" s="140"/>
      <c r="Y4" s="135"/>
      <c r="Z4" s="17"/>
      <c r="AA4" s="17"/>
      <c r="AB4" s="17"/>
      <c r="AC4" s="39"/>
      <c r="AD4" s="39"/>
    </row>
    <row r="5" spans="2:30" ht="13.5" thickBot="1">
      <c r="B5" s="133" t="s">
        <v>18</v>
      </c>
      <c r="C5" s="133"/>
      <c r="Z5" s="17"/>
      <c r="AA5" s="17"/>
      <c r="AB5" s="17"/>
      <c r="AC5" s="39"/>
      <c r="AD5" s="39"/>
    </row>
    <row r="6" spans="2:30" ht="12.75">
      <c r="B6" s="22" t="s">
        <v>1</v>
      </c>
      <c r="C6" s="23" t="s">
        <v>2</v>
      </c>
      <c r="D6" s="6"/>
      <c r="S6" s="34"/>
      <c r="T6" s="34"/>
      <c r="Z6" s="17"/>
      <c r="AA6" s="17"/>
      <c r="AB6" s="17"/>
      <c r="AC6" s="39"/>
      <c r="AD6" s="39"/>
    </row>
    <row r="7" spans="2:30" ht="6" customHeight="1">
      <c r="B7" s="24"/>
      <c r="C7" s="25"/>
      <c r="D7" s="6"/>
      <c r="S7" s="34"/>
      <c r="T7" s="34"/>
      <c r="Z7" s="17"/>
      <c r="AA7" s="17"/>
      <c r="AB7" s="17"/>
      <c r="AC7" s="39"/>
      <c r="AD7" s="39"/>
    </row>
    <row r="8" spans="2:30" ht="12.75">
      <c r="B8" s="24">
        <f>$AA8*$Z$3</f>
        <v>-10</v>
      </c>
      <c r="C8" s="25">
        <f>(B8*B8*B8*$G$3)+(B8*B8*$J$3)+(B8*$M$3)+$P$3</f>
        <v>220.1</v>
      </c>
      <c r="D8" s="6"/>
      <c r="S8" s="34"/>
      <c r="T8" s="34"/>
      <c r="Z8" s="17">
        <f>$AA8*$Z$3</f>
        <v>-10</v>
      </c>
      <c r="AA8" s="17">
        <f>AA9-1</f>
        <v>-5</v>
      </c>
      <c r="AB8" s="17"/>
      <c r="AC8" s="39"/>
      <c r="AD8" s="39"/>
    </row>
    <row r="9" spans="2:30" ht="12.75">
      <c r="B9" s="24">
        <f>$AA9*$Z$3</f>
        <v>-8</v>
      </c>
      <c r="C9" s="25">
        <f aca="true" t="shared" si="0" ref="C9:C23">(B9*B9*B9*$G$3)+(B9*B9*$J$3)+(B9*$M$3)+$P$3</f>
        <v>142.1</v>
      </c>
      <c r="D9" s="6"/>
      <c r="S9" s="34"/>
      <c r="T9" s="34"/>
      <c r="Z9" s="17">
        <f>$AA9*$Z$3</f>
        <v>-8</v>
      </c>
      <c r="AA9" s="17">
        <f>AA10-1</f>
        <v>-4</v>
      </c>
      <c r="AB9" s="17"/>
      <c r="AC9" s="39"/>
      <c r="AD9" s="39"/>
    </row>
    <row r="10" spans="2:30" ht="12.75">
      <c r="B10" s="24">
        <f aca="true" t="shared" si="1" ref="B10:B23">$AA10*$Z$3</f>
        <v>-6</v>
      </c>
      <c r="C10" s="25">
        <f t="shared" si="0"/>
        <v>80.1</v>
      </c>
      <c r="D10" s="6"/>
      <c r="S10" s="34"/>
      <c r="T10" s="34"/>
      <c r="Z10" s="17">
        <f aca="true" t="shared" si="2" ref="Z10:Z23">$AA10*$Z$3</f>
        <v>-6</v>
      </c>
      <c r="AA10" s="17">
        <f>AA11-1</f>
        <v>-3</v>
      </c>
      <c r="AB10" s="17"/>
      <c r="AC10" s="39"/>
      <c r="AD10" s="39"/>
    </row>
    <row r="11" spans="2:30" ht="12.75">
      <c r="B11" s="24">
        <f t="shared" si="1"/>
        <v>-4</v>
      </c>
      <c r="C11" s="25">
        <f t="shared" si="0"/>
        <v>34.1</v>
      </c>
      <c r="D11" s="6"/>
      <c r="S11" s="34"/>
      <c r="T11" s="34"/>
      <c r="Z11" s="17">
        <f t="shared" si="2"/>
        <v>-4</v>
      </c>
      <c r="AA11" s="17">
        <f>AA12-1</f>
        <v>-2</v>
      </c>
      <c r="AB11" s="17"/>
      <c r="AC11" s="39"/>
      <c r="AD11" s="39"/>
    </row>
    <row r="12" spans="2:30" ht="12.75">
      <c r="B12" s="24">
        <f t="shared" si="1"/>
        <v>-2</v>
      </c>
      <c r="C12" s="25">
        <f t="shared" si="0"/>
        <v>4.100000000000001</v>
      </c>
      <c r="D12" s="6"/>
      <c r="S12" s="34"/>
      <c r="T12" s="34"/>
      <c r="Z12" s="17">
        <f t="shared" si="2"/>
        <v>-2</v>
      </c>
      <c r="AA12" s="17">
        <f>AA13-1</f>
        <v>-1</v>
      </c>
      <c r="AB12" s="17"/>
      <c r="AC12" s="39"/>
      <c r="AD12" s="39"/>
    </row>
    <row r="13" spans="2:30" ht="12.75">
      <c r="B13" s="24">
        <f t="shared" si="1"/>
        <v>0</v>
      </c>
      <c r="C13" s="25">
        <f t="shared" si="0"/>
        <v>-9.899999999999999</v>
      </c>
      <c r="D13" s="6"/>
      <c r="S13" s="34"/>
      <c r="T13" s="34"/>
      <c r="Z13" s="17">
        <f t="shared" si="2"/>
        <v>0</v>
      </c>
      <c r="AA13" s="17">
        <v>0</v>
      </c>
      <c r="AB13" s="17"/>
      <c r="AC13" s="39"/>
      <c r="AD13" s="39"/>
    </row>
    <row r="14" spans="2:30" ht="12.75">
      <c r="B14" s="24">
        <f t="shared" si="1"/>
        <v>2</v>
      </c>
      <c r="C14" s="25">
        <f t="shared" si="0"/>
        <v>-7.899999999999999</v>
      </c>
      <c r="D14" s="6"/>
      <c r="S14" s="34"/>
      <c r="T14" s="34"/>
      <c r="Z14" s="17">
        <f t="shared" si="2"/>
        <v>2</v>
      </c>
      <c r="AA14" s="17">
        <v>1</v>
      </c>
      <c r="AB14" s="17"/>
      <c r="AC14" s="39"/>
      <c r="AD14" s="39"/>
    </row>
    <row r="15" spans="2:30" ht="12.75">
      <c r="B15" s="24">
        <f t="shared" si="1"/>
        <v>4</v>
      </c>
      <c r="C15" s="25">
        <f t="shared" si="0"/>
        <v>10.100000000000001</v>
      </c>
      <c r="D15" s="6"/>
      <c r="S15" s="34"/>
      <c r="T15" s="34"/>
      <c r="Z15" s="17">
        <f t="shared" si="2"/>
        <v>4</v>
      </c>
      <c r="AA15" s="17">
        <v>2</v>
      </c>
      <c r="AB15" s="17"/>
      <c r="AC15" s="39"/>
      <c r="AD15" s="39"/>
    </row>
    <row r="16" spans="2:30" ht="12.75">
      <c r="B16" s="24">
        <f t="shared" si="1"/>
        <v>6</v>
      </c>
      <c r="C16" s="25">
        <f t="shared" si="0"/>
        <v>44.1</v>
      </c>
      <c r="D16" s="6"/>
      <c r="S16" s="34"/>
      <c r="T16" s="34"/>
      <c r="Z16" s="17">
        <f t="shared" si="2"/>
        <v>6</v>
      </c>
      <c r="AA16" s="17">
        <v>3</v>
      </c>
      <c r="AB16" s="17"/>
      <c r="AC16" s="39"/>
      <c r="AD16" s="39"/>
    </row>
    <row r="17" spans="2:30" ht="12.75">
      <c r="B17" s="24">
        <f t="shared" si="1"/>
        <v>8</v>
      </c>
      <c r="C17" s="25">
        <f t="shared" si="0"/>
        <v>94.1</v>
      </c>
      <c r="D17" s="6"/>
      <c r="S17" s="34"/>
      <c r="T17" s="34"/>
      <c r="Z17" s="17">
        <f t="shared" si="2"/>
        <v>8</v>
      </c>
      <c r="AA17" s="17">
        <v>4</v>
      </c>
      <c r="AB17" s="17"/>
      <c r="AC17" s="39"/>
      <c r="AD17" s="39"/>
    </row>
    <row r="18" spans="2:30" ht="12.75">
      <c r="B18" s="24">
        <f t="shared" si="1"/>
        <v>10</v>
      </c>
      <c r="C18" s="25">
        <f t="shared" si="0"/>
        <v>160.1</v>
      </c>
      <c r="D18" s="6"/>
      <c r="S18" s="34"/>
      <c r="T18" s="34"/>
      <c r="Z18" s="17">
        <f t="shared" si="2"/>
        <v>10</v>
      </c>
      <c r="AA18" s="17">
        <v>5</v>
      </c>
      <c r="AB18" s="17"/>
      <c r="AC18" s="39"/>
      <c r="AD18" s="39"/>
    </row>
    <row r="19" spans="2:30" ht="12.75">
      <c r="B19" s="24">
        <f t="shared" si="1"/>
        <v>12</v>
      </c>
      <c r="C19" s="25">
        <f t="shared" si="0"/>
        <v>242.1</v>
      </c>
      <c r="D19" s="6"/>
      <c r="S19" s="34"/>
      <c r="T19" s="34"/>
      <c r="Z19" s="17">
        <f t="shared" si="2"/>
        <v>12</v>
      </c>
      <c r="AA19" s="17">
        <v>6</v>
      </c>
      <c r="AB19" s="17"/>
      <c r="AC19" s="39"/>
      <c r="AD19" s="39"/>
    </row>
    <row r="20" spans="2:30" ht="12.75">
      <c r="B20" s="24">
        <f t="shared" si="1"/>
        <v>14</v>
      </c>
      <c r="C20" s="25">
        <f t="shared" si="0"/>
        <v>340.1</v>
      </c>
      <c r="D20" s="6"/>
      <c r="S20" s="34"/>
      <c r="T20" s="34"/>
      <c r="Z20" s="17">
        <f t="shared" si="2"/>
        <v>14</v>
      </c>
      <c r="AA20" s="17">
        <v>7</v>
      </c>
      <c r="AB20" s="17"/>
      <c r="AC20" s="39"/>
      <c r="AD20" s="39"/>
    </row>
    <row r="21" spans="2:30" ht="12.75">
      <c r="B21" s="24">
        <f t="shared" si="1"/>
        <v>16</v>
      </c>
      <c r="C21" s="25">
        <f t="shared" si="0"/>
        <v>454.1</v>
      </c>
      <c r="D21" s="6"/>
      <c r="S21" s="34"/>
      <c r="T21" s="34"/>
      <c r="Z21" s="17">
        <f t="shared" si="2"/>
        <v>16</v>
      </c>
      <c r="AA21" s="17">
        <v>8</v>
      </c>
      <c r="AB21" s="17"/>
      <c r="AC21" s="39"/>
      <c r="AD21" s="39"/>
    </row>
    <row r="22" spans="2:30" ht="12.75">
      <c r="B22" s="24">
        <f t="shared" si="1"/>
        <v>18</v>
      </c>
      <c r="C22" s="25">
        <f t="shared" si="0"/>
        <v>584.1</v>
      </c>
      <c r="D22" s="6"/>
      <c r="S22" s="34"/>
      <c r="T22" s="34"/>
      <c r="Z22" s="17">
        <f t="shared" si="2"/>
        <v>18</v>
      </c>
      <c r="AA22" s="17">
        <v>9</v>
      </c>
      <c r="AB22" s="17"/>
      <c r="AC22" s="39"/>
      <c r="AD22" s="39"/>
    </row>
    <row r="23" spans="2:30" ht="13.5" thickBot="1">
      <c r="B23" s="26">
        <f t="shared" si="1"/>
        <v>20</v>
      </c>
      <c r="C23" s="27">
        <f t="shared" si="0"/>
        <v>730.1</v>
      </c>
      <c r="D23" s="6"/>
      <c r="S23" s="34"/>
      <c r="T23" s="34"/>
      <c r="Z23" s="17">
        <f t="shared" si="2"/>
        <v>20</v>
      </c>
      <c r="AA23" s="17">
        <v>10</v>
      </c>
      <c r="AB23" s="17"/>
      <c r="AC23" s="39"/>
      <c r="AD23" s="39"/>
    </row>
    <row r="24" spans="26:30" ht="12.75">
      <c r="Z24" s="17"/>
      <c r="AA24" s="17"/>
      <c r="AB24" s="17"/>
      <c r="AC24" s="39"/>
      <c r="AD24" s="39"/>
    </row>
    <row r="25" spans="2:30" ht="12.75">
      <c r="B25" s="137" t="s">
        <v>15</v>
      </c>
      <c r="C25" s="137"/>
      <c r="F25" s="52"/>
      <c r="G25" s="12"/>
      <c r="H25" s="132">
        <f>IF(K28=TRUE,"y","")</f>
      </c>
      <c r="I25" s="132"/>
      <c r="J25" s="54"/>
      <c r="U25" s="142" t="s">
        <v>13</v>
      </c>
      <c r="V25" s="142"/>
      <c r="W25" s="142"/>
      <c r="X25" s="142"/>
      <c r="Y25" s="142"/>
      <c r="Z25" s="39"/>
      <c r="AA25" s="39"/>
      <c r="AB25" s="39"/>
      <c r="AC25" s="39"/>
      <c r="AD25" s="39"/>
    </row>
    <row r="26" spans="2:30" ht="12.75">
      <c r="B26" s="137" t="s">
        <v>40</v>
      </c>
      <c r="C26" s="137"/>
      <c r="U26" s="142"/>
      <c r="V26" s="142"/>
      <c r="W26" s="142"/>
      <c r="X26" s="142"/>
      <c r="Y26" s="142"/>
      <c r="Z26" s="39"/>
      <c r="AA26" s="39"/>
      <c r="AB26" s="39"/>
      <c r="AC26" s="39"/>
      <c r="AD26" s="39"/>
    </row>
    <row r="27" spans="26:30" ht="12.75">
      <c r="Z27" s="39"/>
      <c r="AA27" s="39"/>
      <c r="AB27" s="39"/>
      <c r="AC27" s="39"/>
      <c r="AD27" s="39"/>
    </row>
    <row r="28" spans="11:30" ht="12.75">
      <c r="K28" s="107" t="b">
        <v>0</v>
      </c>
      <c r="Z28" s="39"/>
      <c r="AA28" s="39"/>
      <c r="AB28" s="39"/>
      <c r="AC28" s="39"/>
      <c r="AD28" s="39"/>
    </row>
  </sheetData>
  <mergeCells count="11">
    <mergeCell ref="B25:C25"/>
    <mergeCell ref="H25:I25"/>
    <mergeCell ref="B26:C26"/>
    <mergeCell ref="B1:C2"/>
    <mergeCell ref="B5:C5"/>
    <mergeCell ref="B3:C4"/>
    <mergeCell ref="U25:Y26"/>
    <mergeCell ref="V1:V4"/>
    <mergeCell ref="W1:W4"/>
    <mergeCell ref="X1:X4"/>
    <mergeCell ref="Y1:Y4"/>
  </mergeCells>
  <conditionalFormatting sqref="F3 O3">
    <cfRule type="expression" priority="1" dxfId="1" stopIfTrue="1">
      <formula>IF(OR($H$25="y",$H$25="yes"),TRUE,FALSE)</formula>
    </cfRule>
  </conditionalFormatting>
  <conditionalFormatting sqref="G3 J3 M3 P3">
    <cfRule type="expression" priority="2" dxfId="1" stopIfTrue="1">
      <formula>IF(OR($H$25="y",$H$25="yes"),TRUE,FALSE)</formula>
    </cfRule>
    <cfRule type="cellIs" priority="3" dxfId="1" operator="equal" stopIfTrue="1">
      <formula>0</formula>
    </cfRule>
  </conditionalFormatting>
  <conditionalFormatting sqref="H3:I3">
    <cfRule type="expression" priority="4" dxfId="1" stopIfTrue="1">
      <formula>IF(OR($H$25="y",$H$25="yes"),TRUE,FALSE)</formula>
    </cfRule>
    <cfRule type="expression" priority="5" dxfId="1" stopIfTrue="1">
      <formula>IF($G$3=0,TRUE,FALSE)</formula>
    </cfRule>
  </conditionalFormatting>
  <conditionalFormatting sqref="K3:L3">
    <cfRule type="expression" priority="6" dxfId="1" stopIfTrue="1">
      <formula>IF(OR($H$25="y",$H$25="yes"),TRUE,FALSE)</formula>
    </cfRule>
    <cfRule type="expression" priority="7" dxfId="1" stopIfTrue="1">
      <formula>IF($J$3=0,TRUE,FALSE)</formula>
    </cfRule>
  </conditionalFormatting>
  <conditionalFormatting sqref="N3">
    <cfRule type="expression" priority="8" dxfId="1" stopIfTrue="1">
      <formula>IF(OR($H$25="y",$H$25="yes"),TRUE,FALSE)</formula>
    </cfRule>
    <cfRule type="expression" priority="9" dxfId="1" stopIfTrue="1">
      <formula>IF($M$3=0,TRUE,FALSE)</formula>
    </cfRule>
  </conditionalFormatting>
  <hyperlinks>
    <hyperlink ref="S1" location="Sheet1!A1" display="Sheet1!A1"/>
    <hyperlink ref="B1:B2" location="'Straight Line Graphs'!A1" display="Straight Line Graphs"/>
    <hyperlink ref="B5" location="Moving!A1" display="Trasnformations"/>
    <hyperlink ref="B3:C4" location="Quadratics!A1" display="Quadratics"/>
    <hyperlink ref="B25:C25" location="'Title Page'!A1" display="Title Page"/>
    <hyperlink ref="B26:C26" location="Quadratics2!A1" display="Quadratics 2"/>
  </hyperlink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B1:AN28"/>
  <sheetViews>
    <sheetView showRowColHeaders="0" zoomScale="149" zoomScaleNormal="149" workbookViewId="0" topLeftCell="A1">
      <selection activeCell="B25" sqref="B25:C25"/>
    </sheetView>
  </sheetViews>
  <sheetFormatPr defaultColWidth="9.140625" defaultRowHeight="12.75"/>
  <cols>
    <col min="1" max="1" width="0.9921875" style="11" customWidth="1"/>
    <col min="2" max="3" width="9.421875" style="11" bestFit="1" customWidth="1"/>
    <col min="4" max="4" width="0.9921875" style="11" customWidth="1"/>
    <col min="5" max="5" width="1.1484375" style="11" customWidth="1"/>
    <col min="6" max="6" width="4.57421875" style="1" bestFit="1" customWidth="1"/>
    <col min="7" max="7" width="2.140625" style="1" customWidth="1"/>
    <col min="8" max="8" width="3.57421875" style="1" customWidth="1"/>
    <col min="9" max="9" width="1.57421875" style="1" customWidth="1"/>
    <col min="10" max="11" width="1.57421875" style="11" customWidth="1"/>
    <col min="12" max="12" width="2.140625" style="11" customWidth="1"/>
    <col min="13" max="13" width="3.57421875" style="11" customWidth="1"/>
    <col min="14" max="14" width="2.57421875" style="11" customWidth="1"/>
    <col min="15" max="15" width="1.57421875" style="11" customWidth="1"/>
    <col min="16" max="16" width="2.140625" style="1" bestFit="1" customWidth="1"/>
    <col min="17" max="17" width="2.140625" style="1" customWidth="1"/>
    <col min="18" max="18" width="2.28125" style="1" customWidth="1"/>
    <col min="19" max="19" width="2.140625" style="1" bestFit="1" customWidth="1"/>
    <col min="20" max="20" width="4.140625" style="1" bestFit="1" customWidth="1"/>
    <col min="21" max="21" width="2.28125" style="1" customWidth="1"/>
    <col min="22" max="22" width="1.1484375" style="11" customWidth="1"/>
    <col min="23" max="23" width="0.9921875" style="11" customWidth="1"/>
    <col min="24" max="24" width="6.00390625" style="11" customWidth="1"/>
    <col min="25" max="25" width="9.421875" style="11" bestFit="1" customWidth="1"/>
    <col min="26" max="27" width="1.1484375" style="11" customWidth="1"/>
    <col min="28" max="31" width="3.00390625" style="11" customWidth="1"/>
    <col min="32" max="32" width="2.140625" style="11" customWidth="1"/>
    <col min="33" max="16384" width="9.140625" style="11" customWidth="1"/>
  </cols>
  <sheetData>
    <row r="1" spans="2:31" ht="13.5" thickBot="1">
      <c r="B1" s="138" t="s">
        <v>12</v>
      </c>
      <c r="C1" s="71"/>
      <c r="D1" s="71"/>
      <c r="E1" s="71"/>
      <c r="F1" s="87">
        <v>107</v>
      </c>
      <c r="G1" s="87">
        <v>14</v>
      </c>
      <c r="H1" s="88">
        <f>I1/10</f>
        <v>9</v>
      </c>
      <c r="I1" s="88">
        <v>90</v>
      </c>
      <c r="J1" s="71"/>
      <c r="K1" s="72">
        <v>32</v>
      </c>
      <c r="L1" s="87"/>
      <c r="M1" s="89">
        <f>N1/10</f>
        <v>9</v>
      </c>
      <c r="N1" s="88">
        <v>90</v>
      </c>
      <c r="O1" s="87"/>
      <c r="P1" s="87"/>
      <c r="Q1" s="87">
        <v>88</v>
      </c>
      <c r="R1" s="87"/>
      <c r="S1" s="87"/>
      <c r="T1" s="87">
        <v>60</v>
      </c>
      <c r="U1" s="87"/>
      <c r="V1" s="71"/>
      <c r="W1" s="71"/>
      <c r="X1" s="90" t="s">
        <v>7</v>
      </c>
      <c r="Y1" s="71"/>
      <c r="AB1" s="135" t="s">
        <v>32</v>
      </c>
      <c r="AC1" s="135" t="s">
        <v>31</v>
      </c>
      <c r="AD1" s="135" t="s">
        <v>30</v>
      </c>
      <c r="AE1" s="135" t="s">
        <v>29</v>
      </c>
    </row>
    <row r="2" spans="2:38" ht="8.25" customHeight="1">
      <c r="B2" s="138"/>
      <c r="E2" s="2"/>
      <c r="F2" s="3"/>
      <c r="G2" s="3"/>
      <c r="H2" s="3"/>
      <c r="I2" s="3"/>
      <c r="J2" s="35"/>
      <c r="K2" s="35"/>
      <c r="L2" s="35"/>
      <c r="M2" s="35"/>
      <c r="N2" s="35"/>
      <c r="O2" s="35"/>
      <c r="P2" s="3"/>
      <c r="Q2" s="3"/>
      <c r="R2" s="3"/>
      <c r="S2" s="3"/>
      <c r="T2" s="3"/>
      <c r="U2" s="3"/>
      <c r="V2" s="4"/>
      <c r="Y2" s="18"/>
      <c r="Z2" s="11" t="s">
        <v>24</v>
      </c>
      <c r="AA2" s="73"/>
      <c r="AB2" s="135"/>
      <c r="AC2" s="135"/>
      <c r="AD2" s="135"/>
      <c r="AE2" s="135"/>
      <c r="AF2" s="71"/>
      <c r="AG2" s="71"/>
      <c r="AH2" s="71"/>
      <c r="AI2" s="71"/>
      <c r="AJ2" s="71"/>
      <c r="AK2" s="71"/>
      <c r="AL2" s="71"/>
    </row>
    <row r="3" spans="2:40" ht="14.25">
      <c r="B3" s="130" t="s">
        <v>8</v>
      </c>
      <c r="C3" s="21" t="s">
        <v>3</v>
      </c>
      <c r="E3" s="5"/>
      <c r="F3" s="60" t="s">
        <v>0</v>
      </c>
      <c r="G3" s="61">
        <f>IF(OR(G25="y",G25="-",G25="yes"),"-","")</f>
      </c>
      <c r="H3" s="85">
        <f>IF(-H1+10=-1,"-",-H1+10)</f>
        <v>1</v>
      </c>
      <c r="I3" s="62">
        <f>IF(OR($G$3="-",NOT($H$3=1)),"(","")</f>
      </c>
      <c r="J3" s="58" t="s">
        <v>16</v>
      </c>
      <c r="K3" s="63">
        <f>IF(L3="-","(","")</f>
      </c>
      <c r="L3" s="63">
        <f>IF(OR(L25="y",L25="yes",L25="-"),"-","")</f>
      </c>
      <c r="M3" s="86">
        <f>IF(-M1+10=-1,"-",-M1+10)</f>
        <v>1</v>
      </c>
      <c r="N3" s="64" t="s">
        <v>1</v>
      </c>
      <c r="O3" s="65">
        <f>IF(L3="-",")","")</f>
      </c>
      <c r="P3" s="66">
        <f>IF(Q3&lt;0,"","+")</f>
      </c>
      <c r="Q3" s="67">
        <f>-G1+10</f>
        <v>-4</v>
      </c>
      <c r="R3" s="68" t="s">
        <v>17</v>
      </c>
      <c r="S3" s="66">
        <f>IF(T3&lt;0,"","+")</f>
      </c>
      <c r="T3" s="68">
        <f>-K1+20</f>
        <v>-12</v>
      </c>
      <c r="U3" s="69">
        <f>IF(OR($G$3="-",NOT($H$3=1)),")","")</f>
      </c>
      <c r="V3" s="7"/>
      <c r="Y3" s="19">
        <f>4*((100-AF3)/20)</f>
        <v>8</v>
      </c>
      <c r="AA3" s="71">
        <f>((100-AF3)/20)</f>
        <v>2</v>
      </c>
      <c r="AB3" s="135"/>
      <c r="AC3" s="135"/>
      <c r="AD3" s="135"/>
      <c r="AE3" s="135"/>
      <c r="AF3" s="71">
        <v>60</v>
      </c>
      <c r="AG3" s="71"/>
      <c r="AH3" s="71"/>
      <c r="AI3" s="71"/>
      <c r="AJ3" s="71"/>
      <c r="AK3" s="71"/>
      <c r="AL3" s="71"/>
      <c r="AM3" s="71"/>
      <c r="AN3" s="71"/>
    </row>
    <row r="4" spans="2:40" ht="8.25" customHeight="1" thickBot="1">
      <c r="B4" s="130"/>
      <c r="E4" s="8"/>
      <c r="F4" s="9"/>
      <c r="G4" s="9"/>
      <c r="H4" s="9"/>
      <c r="I4" s="9"/>
      <c r="J4" s="36"/>
      <c r="K4" s="36"/>
      <c r="L4" s="36"/>
      <c r="M4" s="36"/>
      <c r="N4" s="36"/>
      <c r="O4" s="36"/>
      <c r="P4" s="9"/>
      <c r="Q4" s="9"/>
      <c r="R4" s="9"/>
      <c r="S4" s="9"/>
      <c r="T4" s="9"/>
      <c r="U4" s="9"/>
      <c r="V4" s="10"/>
      <c r="Y4" s="20"/>
      <c r="AA4" s="71"/>
      <c r="AB4" s="135"/>
      <c r="AC4" s="135"/>
      <c r="AD4" s="135"/>
      <c r="AE4" s="135"/>
      <c r="AF4" s="71"/>
      <c r="AG4" s="71"/>
      <c r="AH4" s="71"/>
      <c r="AI4" s="71"/>
      <c r="AJ4" s="71"/>
      <c r="AK4" s="71"/>
      <c r="AL4" s="71"/>
      <c r="AM4" s="71"/>
      <c r="AN4" s="71"/>
    </row>
    <row r="5" spans="2:40" ht="13.5" thickBot="1">
      <c r="B5" s="55" t="s">
        <v>13</v>
      </c>
      <c r="C5" s="55" t="s">
        <v>40</v>
      </c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</row>
    <row r="6" spans="2:40" ht="12.75">
      <c r="B6" s="22" t="s">
        <v>1</v>
      </c>
      <c r="C6" s="23" t="s">
        <v>2</v>
      </c>
      <c r="D6" s="6"/>
      <c r="X6" s="34"/>
      <c r="Y6" s="34"/>
      <c r="AA6" s="71"/>
      <c r="AB6" s="71"/>
      <c r="AC6" s="71"/>
      <c r="AD6" s="71"/>
      <c r="AE6" s="71"/>
      <c r="AF6" s="71"/>
      <c r="AG6" s="72" t="s">
        <v>19</v>
      </c>
      <c r="AH6" s="72" t="s">
        <v>20</v>
      </c>
      <c r="AI6" s="72" t="s">
        <v>21</v>
      </c>
      <c r="AJ6" s="72" t="s">
        <v>22</v>
      </c>
      <c r="AK6" s="71"/>
      <c r="AL6" s="71"/>
      <c r="AM6" s="71"/>
      <c r="AN6" s="71"/>
    </row>
    <row r="7" spans="2:40" ht="6" customHeight="1">
      <c r="B7" s="24"/>
      <c r="C7" s="25"/>
      <c r="D7" s="6"/>
      <c r="X7" s="34"/>
      <c r="Y7" s="34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</row>
    <row r="8" spans="2:40" ht="12.75">
      <c r="B8" s="24">
        <f>$AF8*$AA$3</f>
        <v>-10</v>
      </c>
      <c r="C8" s="25">
        <f>IF(AND($G$3="-",$L$3="-"),AH8,IF($G$3="-",AI8,IF($L$3="-",AJ8,AG8)))</f>
        <v>184</v>
      </c>
      <c r="D8" s="6"/>
      <c r="X8" s="34"/>
      <c r="Y8" s="34"/>
      <c r="AA8" s="71">
        <f>$AF8*$AA$3</f>
        <v>-10</v>
      </c>
      <c r="AB8" s="71"/>
      <c r="AC8" s="71"/>
      <c r="AD8" s="71"/>
      <c r="AE8" s="71"/>
      <c r="AF8" s="71">
        <f>AF9-1</f>
        <v>-5</v>
      </c>
      <c r="AG8" s="71">
        <f>(-$H$1+10)*(((-$M$1+10)*$B8+$Q$3)*((-$M$1+10)*$B8+$Q$3)+$T$3)</f>
        <v>184</v>
      </c>
      <c r="AH8" s="71">
        <f>-(-$H$1+10)*(((-$M$1+10)*-$B8+$Q$3)*((-$M$1+10)*-$B8+$Q$3)+$T$3)</f>
        <v>-24</v>
      </c>
      <c r="AI8" s="71">
        <f>-(-$H$1+10)*(((-$M$1+10)*$B8+$Q$3)*((-$M$1+10)*$B8+$Q$3)+$T$3)</f>
        <v>-184</v>
      </c>
      <c r="AJ8" s="71">
        <f>(-$H$1+10)*(((-$M$1+10)*-$B8+$Q$3)*((-$M$1+10)*-$B8+$Q$3)+$T$3)</f>
        <v>24</v>
      </c>
      <c r="AK8" s="71"/>
      <c r="AL8" s="71"/>
      <c r="AM8" s="71"/>
      <c r="AN8" s="71"/>
    </row>
    <row r="9" spans="2:40" ht="12.75">
      <c r="B9" s="24">
        <f>$AF9*$AA$3</f>
        <v>-8</v>
      </c>
      <c r="C9" s="25">
        <f aca="true" t="shared" si="0" ref="C9:C23">IF(AND($G$3="-",$L$3="-"),AH9,IF($G$3="-",AI9,IF($L$3="-",AJ9,AG9)))</f>
        <v>132</v>
      </c>
      <c r="D9" s="6"/>
      <c r="X9" s="34"/>
      <c r="Y9" s="34"/>
      <c r="AA9" s="71">
        <f>$AF9*$AA$3</f>
        <v>-8</v>
      </c>
      <c r="AB9" s="71"/>
      <c r="AC9" s="71"/>
      <c r="AD9" s="71"/>
      <c r="AE9" s="71"/>
      <c r="AF9" s="71">
        <f>AF10-1</f>
        <v>-4</v>
      </c>
      <c r="AG9" s="71">
        <f aca="true" t="shared" si="1" ref="AG9:AG23">(-$H$1+10)*(((-$M$1+10)*$B9+$Q$3)*((-$M$1+10)*$B9+$Q$3)+$T$3)</f>
        <v>132</v>
      </c>
      <c r="AH9" s="71">
        <f aca="true" t="shared" si="2" ref="AH9:AH23">-(-$H$1+10)*(((-$M$1+10)*-$B9+$Q$3)*((-$M$1+10)*-$B9+$Q$3)+$T$3)</f>
        <v>-4</v>
      </c>
      <c r="AI9" s="71">
        <f aca="true" t="shared" si="3" ref="AI9:AI23">-(-$H$1+10)*(((-$M$1+10)*$B9+$Q$3)*((-$M$1+10)*$B9+$Q$3)+$T$3)</f>
        <v>-132</v>
      </c>
      <c r="AJ9" s="71">
        <f aca="true" t="shared" si="4" ref="AJ9:AJ23">(-$H$1+10)*(((-$M$1+10)*-$B9+$Q$3)*((-$M$1+10)*-$B9+$Q$3)+$T$3)</f>
        <v>4</v>
      </c>
      <c r="AK9" s="71"/>
      <c r="AL9" s="71"/>
      <c r="AM9" s="71"/>
      <c r="AN9" s="71"/>
    </row>
    <row r="10" spans="2:40" ht="12.75">
      <c r="B10" s="24">
        <f aca="true" t="shared" si="5" ref="B10:B23">$AF10*$AA$3</f>
        <v>-6</v>
      </c>
      <c r="C10" s="25">
        <f t="shared" si="0"/>
        <v>88</v>
      </c>
      <c r="D10" s="6"/>
      <c r="X10" s="34"/>
      <c r="Y10" s="34"/>
      <c r="AA10" s="71">
        <f aca="true" t="shared" si="6" ref="AA10:AA23">$AF10*$AA$3</f>
        <v>-6</v>
      </c>
      <c r="AB10" s="71"/>
      <c r="AC10" s="71"/>
      <c r="AD10" s="71"/>
      <c r="AE10" s="71"/>
      <c r="AF10" s="71">
        <f>AF11-1</f>
        <v>-3</v>
      </c>
      <c r="AG10" s="71">
        <f t="shared" si="1"/>
        <v>88</v>
      </c>
      <c r="AH10" s="71">
        <f t="shared" si="2"/>
        <v>8</v>
      </c>
      <c r="AI10" s="71">
        <f t="shared" si="3"/>
        <v>-88</v>
      </c>
      <c r="AJ10" s="71">
        <f t="shared" si="4"/>
        <v>-8</v>
      </c>
      <c r="AK10" s="71"/>
      <c r="AL10" s="71"/>
      <c r="AM10" s="71"/>
      <c r="AN10" s="71"/>
    </row>
    <row r="11" spans="2:40" ht="12.75">
      <c r="B11" s="24">
        <f t="shared" si="5"/>
        <v>-4</v>
      </c>
      <c r="C11" s="25">
        <f t="shared" si="0"/>
        <v>52</v>
      </c>
      <c r="D11" s="6"/>
      <c r="X11" s="34"/>
      <c r="Y11" s="34"/>
      <c r="AA11" s="71">
        <f t="shared" si="6"/>
        <v>-4</v>
      </c>
      <c r="AB11" s="71"/>
      <c r="AC11" s="71"/>
      <c r="AD11" s="71"/>
      <c r="AE11" s="71"/>
      <c r="AF11" s="71">
        <f>AF12-1</f>
        <v>-2</v>
      </c>
      <c r="AG11" s="71">
        <f t="shared" si="1"/>
        <v>52</v>
      </c>
      <c r="AH11" s="71">
        <f t="shared" si="2"/>
        <v>12</v>
      </c>
      <c r="AI11" s="71">
        <f t="shared" si="3"/>
        <v>-52</v>
      </c>
      <c r="AJ11" s="71">
        <f t="shared" si="4"/>
        <v>-12</v>
      </c>
      <c r="AK11" s="71"/>
      <c r="AL11" s="71"/>
      <c r="AM11" s="71"/>
      <c r="AN11" s="71"/>
    </row>
    <row r="12" spans="2:40" ht="12.75">
      <c r="B12" s="24">
        <f t="shared" si="5"/>
        <v>-2</v>
      </c>
      <c r="C12" s="25">
        <f t="shared" si="0"/>
        <v>24</v>
      </c>
      <c r="D12" s="6"/>
      <c r="X12" s="34"/>
      <c r="Y12" s="34"/>
      <c r="AA12" s="71">
        <f t="shared" si="6"/>
        <v>-2</v>
      </c>
      <c r="AB12" s="71"/>
      <c r="AC12" s="71"/>
      <c r="AD12" s="71"/>
      <c r="AE12" s="71"/>
      <c r="AF12" s="71">
        <f>AF13-1</f>
        <v>-1</v>
      </c>
      <c r="AG12" s="71">
        <f t="shared" si="1"/>
        <v>24</v>
      </c>
      <c r="AH12" s="71">
        <f t="shared" si="2"/>
        <v>8</v>
      </c>
      <c r="AI12" s="71">
        <f t="shared" si="3"/>
        <v>-24</v>
      </c>
      <c r="AJ12" s="71">
        <f t="shared" si="4"/>
        <v>-8</v>
      </c>
      <c r="AK12" s="71"/>
      <c r="AL12" s="71"/>
      <c r="AM12" s="71"/>
      <c r="AN12" s="71"/>
    </row>
    <row r="13" spans="2:40" ht="12.75">
      <c r="B13" s="24">
        <f t="shared" si="5"/>
        <v>0</v>
      </c>
      <c r="C13" s="25">
        <f t="shared" si="0"/>
        <v>4</v>
      </c>
      <c r="D13" s="6"/>
      <c r="X13" s="34"/>
      <c r="Y13" s="34"/>
      <c r="AA13" s="71">
        <f t="shared" si="6"/>
        <v>0</v>
      </c>
      <c r="AB13" s="71"/>
      <c r="AC13" s="71"/>
      <c r="AD13" s="71"/>
      <c r="AE13" s="71"/>
      <c r="AF13" s="71">
        <v>0</v>
      </c>
      <c r="AG13" s="71">
        <f t="shared" si="1"/>
        <v>4</v>
      </c>
      <c r="AH13" s="71">
        <f t="shared" si="2"/>
        <v>-4</v>
      </c>
      <c r="AI13" s="71">
        <f t="shared" si="3"/>
        <v>-4</v>
      </c>
      <c r="AJ13" s="71">
        <f t="shared" si="4"/>
        <v>4</v>
      </c>
      <c r="AK13" s="71"/>
      <c r="AL13" s="71"/>
      <c r="AM13" s="71"/>
      <c r="AN13" s="71"/>
    </row>
    <row r="14" spans="2:40" ht="12.75">
      <c r="B14" s="24">
        <f t="shared" si="5"/>
        <v>2</v>
      </c>
      <c r="C14" s="25">
        <f t="shared" si="0"/>
        <v>-8</v>
      </c>
      <c r="D14" s="6"/>
      <c r="X14" s="34"/>
      <c r="Y14" s="34"/>
      <c r="AA14" s="71">
        <f t="shared" si="6"/>
        <v>2</v>
      </c>
      <c r="AB14" s="71"/>
      <c r="AC14" s="71"/>
      <c r="AD14" s="71"/>
      <c r="AE14" s="71"/>
      <c r="AF14" s="71">
        <v>1</v>
      </c>
      <c r="AG14" s="71">
        <f t="shared" si="1"/>
        <v>-8</v>
      </c>
      <c r="AH14" s="71">
        <f t="shared" si="2"/>
        <v>-24</v>
      </c>
      <c r="AI14" s="71">
        <f t="shared" si="3"/>
        <v>8</v>
      </c>
      <c r="AJ14" s="71">
        <f t="shared" si="4"/>
        <v>24</v>
      </c>
      <c r="AK14" s="71"/>
      <c r="AL14" s="71"/>
      <c r="AM14" s="71"/>
      <c r="AN14" s="71"/>
    </row>
    <row r="15" spans="2:40" ht="12.75">
      <c r="B15" s="24">
        <f t="shared" si="5"/>
        <v>4</v>
      </c>
      <c r="C15" s="25">
        <f t="shared" si="0"/>
        <v>-12</v>
      </c>
      <c r="D15" s="6"/>
      <c r="X15" s="34"/>
      <c r="Y15" s="34"/>
      <c r="AA15" s="71">
        <f t="shared" si="6"/>
        <v>4</v>
      </c>
      <c r="AB15" s="71"/>
      <c r="AC15" s="71"/>
      <c r="AD15" s="71"/>
      <c r="AE15" s="71"/>
      <c r="AF15" s="71">
        <v>2</v>
      </c>
      <c r="AG15" s="71">
        <f t="shared" si="1"/>
        <v>-12</v>
      </c>
      <c r="AH15" s="71">
        <f t="shared" si="2"/>
        <v>-52</v>
      </c>
      <c r="AI15" s="71">
        <f t="shared" si="3"/>
        <v>12</v>
      </c>
      <c r="AJ15" s="71">
        <f t="shared" si="4"/>
        <v>52</v>
      </c>
      <c r="AK15" s="71"/>
      <c r="AL15" s="71"/>
      <c r="AM15" s="71"/>
      <c r="AN15" s="71"/>
    </row>
    <row r="16" spans="2:40" ht="12.75">
      <c r="B16" s="24">
        <f t="shared" si="5"/>
        <v>6</v>
      </c>
      <c r="C16" s="25">
        <f t="shared" si="0"/>
        <v>-8</v>
      </c>
      <c r="D16" s="6"/>
      <c r="X16" s="34"/>
      <c r="Y16" s="34"/>
      <c r="AA16" s="71">
        <f t="shared" si="6"/>
        <v>6</v>
      </c>
      <c r="AB16" s="71"/>
      <c r="AC16" s="71"/>
      <c r="AD16" s="71"/>
      <c r="AE16" s="71"/>
      <c r="AF16" s="71">
        <v>3</v>
      </c>
      <c r="AG16" s="71">
        <f t="shared" si="1"/>
        <v>-8</v>
      </c>
      <c r="AH16" s="71">
        <f t="shared" si="2"/>
        <v>-88</v>
      </c>
      <c r="AI16" s="71">
        <f t="shared" si="3"/>
        <v>8</v>
      </c>
      <c r="AJ16" s="71">
        <f t="shared" si="4"/>
        <v>88</v>
      </c>
      <c r="AK16" s="71"/>
      <c r="AL16" s="71"/>
      <c r="AM16" s="71"/>
      <c r="AN16" s="71"/>
    </row>
    <row r="17" spans="2:40" ht="12.75">
      <c r="B17" s="24">
        <f t="shared" si="5"/>
        <v>8</v>
      </c>
      <c r="C17" s="25">
        <f t="shared" si="0"/>
        <v>4</v>
      </c>
      <c r="D17" s="6"/>
      <c r="X17" s="34"/>
      <c r="Y17" s="34"/>
      <c r="AA17" s="71">
        <f t="shared" si="6"/>
        <v>8</v>
      </c>
      <c r="AB17" s="71"/>
      <c r="AC17" s="71"/>
      <c r="AD17" s="71"/>
      <c r="AE17" s="71"/>
      <c r="AF17" s="71">
        <v>4</v>
      </c>
      <c r="AG17" s="71">
        <f t="shared" si="1"/>
        <v>4</v>
      </c>
      <c r="AH17" s="71">
        <f t="shared" si="2"/>
        <v>-132</v>
      </c>
      <c r="AI17" s="71">
        <f t="shared" si="3"/>
        <v>-4</v>
      </c>
      <c r="AJ17" s="71">
        <f t="shared" si="4"/>
        <v>132</v>
      </c>
      <c r="AK17" s="71"/>
      <c r="AL17" s="71"/>
      <c r="AM17" s="71"/>
      <c r="AN17" s="71"/>
    </row>
    <row r="18" spans="2:40" ht="12.75">
      <c r="B18" s="24">
        <f t="shared" si="5"/>
        <v>10</v>
      </c>
      <c r="C18" s="25">
        <f t="shared" si="0"/>
        <v>24</v>
      </c>
      <c r="D18" s="6"/>
      <c r="X18" s="34"/>
      <c r="Y18" s="34"/>
      <c r="AA18" s="71">
        <f t="shared" si="6"/>
        <v>10</v>
      </c>
      <c r="AB18" s="71"/>
      <c r="AC18" s="71"/>
      <c r="AD18" s="71"/>
      <c r="AE18" s="71"/>
      <c r="AF18" s="71">
        <v>5</v>
      </c>
      <c r="AG18" s="71">
        <f t="shared" si="1"/>
        <v>24</v>
      </c>
      <c r="AH18" s="71">
        <f t="shared" si="2"/>
        <v>-184</v>
      </c>
      <c r="AI18" s="71">
        <f t="shared" si="3"/>
        <v>-24</v>
      </c>
      <c r="AJ18" s="71">
        <f t="shared" si="4"/>
        <v>184</v>
      </c>
      <c r="AK18" s="71"/>
      <c r="AL18" s="71"/>
      <c r="AM18" s="71"/>
      <c r="AN18" s="71"/>
    </row>
    <row r="19" spans="2:40" ht="12.75">
      <c r="B19" s="24">
        <f t="shared" si="5"/>
        <v>12</v>
      </c>
      <c r="C19" s="25">
        <f t="shared" si="0"/>
        <v>52</v>
      </c>
      <c r="D19" s="6"/>
      <c r="X19" s="34"/>
      <c r="Y19" s="34"/>
      <c r="AA19" s="71">
        <f t="shared" si="6"/>
        <v>12</v>
      </c>
      <c r="AB19" s="71"/>
      <c r="AC19" s="71"/>
      <c r="AD19" s="71"/>
      <c r="AE19" s="71"/>
      <c r="AF19" s="71">
        <v>6</v>
      </c>
      <c r="AG19" s="71">
        <f t="shared" si="1"/>
        <v>52</v>
      </c>
      <c r="AH19" s="71">
        <f t="shared" si="2"/>
        <v>-244</v>
      </c>
      <c r="AI19" s="71">
        <f t="shared" si="3"/>
        <v>-52</v>
      </c>
      <c r="AJ19" s="71">
        <f t="shared" si="4"/>
        <v>244</v>
      </c>
      <c r="AK19" s="71"/>
      <c r="AL19" s="71"/>
      <c r="AM19" s="71"/>
      <c r="AN19" s="71"/>
    </row>
    <row r="20" spans="2:40" ht="12.75">
      <c r="B20" s="24">
        <f t="shared" si="5"/>
        <v>14</v>
      </c>
      <c r="C20" s="25">
        <f t="shared" si="0"/>
        <v>88</v>
      </c>
      <c r="D20" s="6"/>
      <c r="X20" s="34"/>
      <c r="Y20" s="34"/>
      <c r="AA20" s="71">
        <f t="shared" si="6"/>
        <v>14</v>
      </c>
      <c r="AB20" s="71"/>
      <c r="AC20" s="71"/>
      <c r="AD20" s="71"/>
      <c r="AE20" s="71"/>
      <c r="AF20" s="71">
        <v>7</v>
      </c>
      <c r="AG20" s="71">
        <f t="shared" si="1"/>
        <v>88</v>
      </c>
      <c r="AH20" s="71">
        <f t="shared" si="2"/>
        <v>-312</v>
      </c>
      <c r="AI20" s="71">
        <f t="shared" si="3"/>
        <v>-88</v>
      </c>
      <c r="AJ20" s="71">
        <f t="shared" si="4"/>
        <v>312</v>
      </c>
      <c r="AK20" s="71"/>
      <c r="AL20" s="71"/>
      <c r="AM20" s="71"/>
      <c r="AN20" s="71"/>
    </row>
    <row r="21" spans="2:40" ht="12.75">
      <c r="B21" s="24">
        <f t="shared" si="5"/>
        <v>16</v>
      </c>
      <c r="C21" s="25">
        <f t="shared" si="0"/>
        <v>132</v>
      </c>
      <c r="D21" s="6"/>
      <c r="X21" s="34"/>
      <c r="Y21" s="34"/>
      <c r="AA21" s="71">
        <f t="shared" si="6"/>
        <v>16</v>
      </c>
      <c r="AB21" s="71"/>
      <c r="AC21" s="71"/>
      <c r="AD21" s="71"/>
      <c r="AE21" s="71"/>
      <c r="AF21" s="71">
        <v>8</v>
      </c>
      <c r="AG21" s="71">
        <f t="shared" si="1"/>
        <v>132</v>
      </c>
      <c r="AH21" s="71">
        <f t="shared" si="2"/>
        <v>-388</v>
      </c>
      <c r="AI21" s="71">
        <f t="shared" si="3"/>
        <v>-132</v>
      </c>
      <c r="AJ21" s="71">
        <f t="shared" si="4"/>
        <v>388</v>
      </c>
      <c r="AK21" s="71"/>
      <c r="AL21" s="71"/>
      <c r="AM21" s="71"/>
      <c r="AN21" s="71"/>
    </row>
    <row r="22" spans="2:40" ht="12.75">
      <c r="B22" s="24">
        <f t="shared" si="5"/>
        <v>18</v>
      </c>
      <c r="C22" s="25">
        <f t="shared" si="0"/>
        <v>184</v>
      </c>
      <c r="D22" s="6"/>
      <c r="X22" s="34"/>
      <c r="Y22" s="34"/>
      <c r="AA22" s="71">
        <f t="shared" si="6"/>
        <v>18</v>
      </c>
      <c r="AB22" s="71"/>
      <c r="AC22" s="71"/>
      <c r="AD22" s="71"/>
      <c r="AE22" s="71"/>
      <c r="AF22" s="71">
        <v>9</v>
      </c>
      <c r="AG22" s="71">
        <f t="shared" si="1"/>
        <v>184</v>
      </c>
      <c r="AH22" s="71">
        <f t="shared" si="2"/>
        <v>-472</v>
      </c>
      <c r="AI22" s="71">
        <f t="shared" si="3"/>
        <v>-184</v>
      </c>
      <c r="AJ22" s="71">
        <f t="shared" si="4"/>
        <v>472</v>
      </c>
      <c r="AK22" s="71"/>
      <c r="AL22" s="71"/>
      <c r="AM22" s="71"/>
      <c r="AN22" s="71"/>
    </row>
    <row r="23" spans="2:40" ht="13.5" thickBot="1">
      <c r="B23" s="26">
        <f t="shared" si="5"/>
        <v>20</v>
      </c>
      <c r="C23" s="27">
        <f t="shared" si="0"/>
        <v>244</v>
      </c>
      <c r="D23" s="6"/>
      <c r="X23" s="34"/>
      <c r="Y23" s="34"/>
      <c r="AA23" s="71">
        <f t="shared" si="6"/>
        <v>20</v>
      </c>
      <c r="AB23" s="71"/>
      <c r="AC23" s="71"/>
      <c r="AD23" s="71"/>
      <c r="AE23" s="71"/>
      <c r="AF23" s="71">
        <v>10</v>
      </c>
      <c r="AG23" s="71">
        <f t="shared" si="1"/>
        <v>244</v>
      </c>
      <c r="AH23" s="71">
        <f t="shared" si="2"/>
        <v>-564</v>
      </c>
      <c r="AI23" s="71">
        <f t="shared" si="3"/>
        <v>-244</v>
      </c>
      <c r="AJ23" s="71">
        <f t="shared" si="4"/>
        <v>564</v>
      </c>
      <c r="AK23" s="71"/>
      <c r="AL23" s="71"/>
      <c r="AM23" s="71"/>
      <c r="AN23" s="71"/>
    </row>
    <row r="24" spans="27:40" ht="12.75"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</row>
    <row r="25" spans="2:40" ht="12.75">
      <c r="B25" s="137" t="s">
        <v>15</v>
      </c>
      <c r="C25" s="137"/>
      <c r="D25" s="137"/>
      <c r="E25" s="137"/>
      <c r="F25" s="57"/>
      <c r="G25" s="106">
        <f>IF(K28=TRUE,"y","")</f>
      </c>
      <c r="H25" s="70"/>
      <c r="I25" s="113"/>
      <c r="J25" s="141"/>
      <c r="K25" s="113"/>
      <c r="L25" s="106">
        <f>IF(L28=TRUE,"y","")</f>
      </c>
      <c r="M25" s="59"/>
      <c r="N25" s="56"/>
      <c r="O25" s="143"/>
      <c r="P25" s="143"/>
      <c r="Q25" s="143"/>
      <c r="R25" s="143"/>
      <c r="S25" s="144"/>
      <c r="T25" s="106">
        <f>IF(S28=TRUE,"y","")</f>
      </c>
      <c r="U25" s="145"/>
      <c r="V25" s="145"/>
      <c r="W25" s="145"/>
      <c r="X25" s="145"/>
      <c r="Z25" s="82" t="s">
        <v>18</v>
      </c>
      <c r="AA25" s="82"/>
      <c r="AB25" s="82"/>
      <c r="AC25" s="82"/>
      <c r="AD25" s="82"/>
      <c r="AE25" s="82"/>
      <c r="AF25" s="83"/>
      <c r="AG25" s="71"/>
      <c r="AH25" s="71"/>
      <c r="AI25" s="71"/>
      <c r="AJ25" s="71"/>
      <c r="AK25" s="71"/>
      <c r="AL25" s="71"/>
      <c r="AM25" s="71"/>
      <c r="AN25" s="71"/>
    </row>
    <row r="26" spans="27:40" ht="5.25" customHeight="1">
      <c r="AA26" s="71"/>
      <c r="AB26" s="71"/>
      <c r="AC26" s="71"/>
      <c r="AD26" s="71"/>
      <c r="AE26" s="71"/>
      <c r="AF26" s="73"/>
      <c r="AG26" s="73"/>
      <c r="AH26" s="73"/>
      <c r="AI26" s="73"/>
      <c r="AJ26" s="73"/>
      <c r="AK26" s="71"/>
      <c r="AL26" s="71"/>
      <c r="AM26" s="71"/>
      <c r="AN26" s="71"/>
    </row>
    <row r="27" spans="27:40" ht="5.25" customHeight="1"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</row>
    <row r="28" spans="11:35" ht="12.75">
      <c r="K28" s="11" t="b">
        <v>0</v>
      </c>
      <c r="L28" s="107" t="b">
        <v>0</v>
      </c>
      <c r="S28" s="88" t="b">
        <v>0</v>
      </c>
      <c r="AA28" s="39"/>
      <c r="AB28" s="39"/>
      <c r="AC28" s="39"/>
      <c r="AD28" s="39"/>
      <c r="AE28" s="39"/>
      <c r="AF28" s="39"/>
      <c r="AG28" s="39"/>
      <c r="AH28" s="39"/>
      <c r="AI28" s="39"/>
    </row>
  </sheetData>
  <mergeCells count="11">
    <mergeCell ref="O25:S25"/>
    <mergeCell ref="U25:X25"/>
    <mergeCell ref="B1:B2"/>
    <mergeCell ref="I25:K25"/>
    <mergeCell ref="B3:B4"/>
    <mergeCell ref="B25:C25"/>
    <mergeCell ref="D25:E25"/>
    <mergeCell ref="AC1:AC4"/>
    <mergeCell ref="AB1:AB4"/>
    <mergeCell ref="AE1:AE4"/>
    <mergeCell ref="AD1:AD4"/>
  </mergeCells>
  <conditionalFormatting sqref="F3:G3 J3:L3 R3 O3">
    <cfRule type="expression" priority="1" dxfId="1" stopIfTrue="1">
      <formula>IF(OR($T$25="y",$T$25="yes"),TRUE,FALSE)</formula>
    </cfRule>
  </conditionalFormatting>
  <conditionalFormatting sqref="M3">
    <cfRule type="expression" priority="2" dxfId="1" stopIfTrue="1">
      <formula>IF(OR($T$25="y",$T$25="yes"),TRUE,FALSE)</formula>
    </cfRule>
    <cfRule type="cellIs" priority="3" dxfId="1" operator="equal" stopIfTrue="1">
      <formula>0</formula>
    </cfRule>
    <cfRule type="expression" priority="4" dxfId="1" stopIfTrue="1">
      <formula>IF(OR($M$3=1,$M$3=-1),TRUE,FALSE)</formula>
    </cfRule>
  </conditionalFormatting>
  <conditionalFormatting sqref="N3">
    <cfRule type="expression" priority="5" dxfId="1" stopIfTrue="1">
      <formula>IF(OR($T$25="y",$T$25="yes"),TRUE,FALSE)</formula>
    </cfRule>
    <cfRule type="expression" priority="6" dxfId="1" stopIfTrue="1">
      <formula>IF($M$3=0,TRUE,FALSE)</formula>
    </cfRule>
  </conditionalFormatting>
  <conditionalFormatting sqref="S3:T3">
    <cfRule type="expression" priority="7" dxfId="1" stopIfTrue="1">
      <formula>IF(OR($T$25="y",$T$25="yes"),TRUE,FALSE)</formula>
    </cfRule>
    <cfRule type="expression" priority="8" dxfId="1" stopIfTrue="1">
      <formula>IF($T$3=0,TRUE,FALSE)</formula>
    </cfRule>
  </conditionalFormatting>
  <conditionalFormatting sqref="I3 U3">
    <cfRule type="expression" priority="9" dxfId="1" stopIfTrue="1">
      <formula>IF(OR($T$25="y",$T$25="yes"),TRUE,FALSE)</formula>
    </cfRule>
    <cfRule type="expression" priority="10" dxfId="1" stopIfTrue="1">
      <formula>IF(AND($H$3=1,NOT($G$3="-")),TRUE,FALSE)</formula>
    </cfRule>
    <cfRule type="expression" priority="11" dxfId="2" stopIfTrue="1">
      <formula>IF($H$3=0,TRUE,FALSE)</formula>
    </cfRule>
  </conditionalFormatting>
  <conditionalFormatting sqref="H3">
    <cfRule type="expression" priority="12" dxfId="1" stopIfTrue="1">
      <formula>IF(OR($T$25="y",$T$25="yes"),TRUE,FALSE)</formula>
    </cfRule>
    <cfRule type="expression" priority="13" dxfId="1" stopIfTrue="1">
      <formula>IF($H$3=1,TRUE,FALSE)</formula>
    </cfRule>
    <cfRule type="expression" priority="14" dxfId="2" stopIfTrue="1">
      <formula>IF($H$3=0,TRUE,FALSE)</formula>
    </cfRule>
  </conditionalFormatting>
  <conditionalFormatting sqref="Q3">
    <cfRule type="expression" priority="15" dxfId="1" stopIfTrue="1">
      <formula>IF(OR($T$25="y",$T$25="yes"),TRUE,FALSE)</formula>
    </cfRule>
    <cfRule type="cellIs" priority="16" dxfId="1" operator="equal" stopIfTrue="1">
      <formula>0</formula>
    </cfRule>
  </conditionalFormatting>
  <conditionalFormatting sqref="P3">
    <cfRule type="expression" priority="17" dxfId="1" stopIfTrue="1">
      <formula>IF(OR($T$25="y",$T$25="yes"),TRUE,FALSE)</formula>
    </cfRule>
    <cfRule type="expression" priority="18" dxfId="1" stopIfTrue="1">
      <formula>IF($Q$3=0,TRUE,FALSE)</formula>
    </cfRule>
  </conditionalFormatting>
  <hyperlinks>
    <hyperlink ref="X1" location="Sheet1!A1" display="Sheet1!A1"/>
    <hyperlink ref="B1:B2" location="'Straight Line Graphs'!A1" display="Straight Line Graphs"/>
    <hyperlink ref="B5" location="Polynomials!A1" display="Polynomials"/>
    <hyperlink ref="B3:B4" location="Quadratics!A1" display="Quadratics"/>
    <hyperlink ref="B25:C25" location="'Title Page'!A1" display="Title Page"/>
    <hyperlink ref="C5" location="Quadratics2!A1" display="Quadratics 2"/>
  </hyperlink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B1:AD28"/>
  <sheetViews>
    <sheetView showRowColHeaders="0" zoomScale="139" zoomScaleNormal="139" workbookViewId="0" topLeftCell="A1">
      <selection activeCell="B25" sqref="B25:C25"/>
    </sheetView>
  </sheetViews>
  <sheetFormatPr defaultColWidth="9.140625" defaultRowHeight="12.75"/>
  <cols>
    <col min="1" max="1" width="0.9921875" style="11" customWidth="1"/>
    <col min="2" max="3" width="9.140625" style="11" customWidth="1"/>
    <col min="4" max="4" width="0.9921875" style="11" customWidth="1"/>
    <col min="5" max="5" width="1.1484375" style="11" customWidth="1"/>
    <col min="6" max="6" width="9.140625" style="1" customWidth="1"/>
    <col min="7" max="7" width="1.7109375" style="1" customWidth="1"/>
    <col min="8" max="8" width="2.421875" style="11" customWidth="1"/>
    <col min="9" max="9" width="2.00390625" style="11" customWidth="1"/>
    <col min="10" max="10" width="5.140625" style="11" bestFit="1" customWidth="1"/>
    <col min="11" max="11" width="1.7109375" style="11" customWidth="1"/>
    <col min="12" max="12" width="1.7109375" style="1" customWidth="1"/>
    <col min="13" max="13" width="2.421875" style="1" customWidth="1"/>
    <col min="14" max="14" width="2.00390625" style="1" customWidth="1"/>
    <col min="15" max="15" width="5.140625" style="1" customWidth="1"/>
    <col min="16" max="16" width="1.7109375" style="1" customWidth="1"/>
    <col min="17" max="17" width="1.1484375" style="11" customWidth="1"/>
    <col min="18" max="18" width="0.9921875" style="11" customWidth="1"/>
    <col min="19" max="20" width="9.140625" style="11" customWidth="1"/>
    <col min="21" max="21" width="4.00390625" style="11" customWidth="1"/>
    <col min="22" max="24" width="3.00390625" style="11" customWidth="1"/>
    <col min="25" max="25" width="2.140625" style="11" customWidth="1"/>
    <col min="26" max="16384" width="9.140625" style="11" customWidth="1"/>
  </cols>
  <sheetData>
    <row r="1" spans="2:25" ht="13.5" thickBot="1">
      <c r="B1" s="138" t="s">
        <v>12</v>
      </c>
      <c r="C1" s="138"/>
      <c r="F1" s="15">
        <v>87</v>
      </c>
      <c r="G1" s="15">
        <v>70</v>
      </c>
      <c r="H1" s="17"/>
      <c r="I1" s="16">
        <v>87</v>
      </c>
      <c r="J1" s="15"/>
      <c r="K1" s="15"/>
      <c r="L1" s="15"/>
      <c r="M1" s="15">
        <v>105</v>
      </c>
      <c r="N1" s="15"/>
      <c r="O1" s="15"/>
      <c r="P1" s="15">
        <v>60</v>
      </c>
      <c r="S1" s="38" t="s">
        <v>7</v>
      </c>
      <c r="V1" s="140"/>
      <c r="W1" s="140"/>
      <c r="X1" s="140"/>
      <c r="Y1" s="135"/>
    </row>
    <row r="2" spans="2:25" ht="8.25" customHeight="1">
      <c r="B2" s="138"/>
      <c r="C2" s="138"/>
      <c r="E2" s="2"/>
      <c r="F2" s="3"/>
      <c r="G2" s="3"/>
      <c r="H2" s="35"/>
      <c r="I2" s="35"/>
      <c r="J2" s="35"/>
      <c r="K2" s="35"/>
      <c r="L2" s="3"/>
      <c r="M2" s="3"/>
      <c r="N2" s="3"/>
      <c r="O2" s="3"/>
      <c r="P2" s="3"/>
      <c r="Q2" s="4"/>
      <c r="T2" s="18"/>
      <c r="V2" s="140"/>
      <c r="W2" s="140"/>
      <c r="X2" s="140"/>
      <c r="Y2" s="135"/>
    </row>
    <row r="3" spans="2:30" ht="14.25" customHeight="1">
      <c r="B3" s="130" t="s">
        <v>8</v>
      </c>
      <c r="C3" s="130"/>
      <c r="E3" s="5"/>
      <c r="F3" s="74" t="s">
        <v>0</v>
      </c>
      <c r="G3" s="80" t="s">
        <v>16</v>
      </c>
      <c r="H3" s="64" t="s">
        <v>1</v>
      </c>
      <c r="I3" s="64" t="str">
        <f>IF(J3&gt;0,"+","")</f>
        <v>+</v>
      </c>
      <c r="J3" s="80">
        <f>-((G1)/10)+10</f>
        <v>3</v>
      </c>
      <c r="K3" s="66" t="s">
        <v>39</v>
      </c>
      <c r="L3" s="68" t="s">
        <v>16</v>
      </c>
      <c r="M3" s="80" t="s">
        <v>1</v>
      </c>
      <c r="N3" s="64">
        <f>IF(O3&gt;0,"+","")</f>
      </c>
      <c r="O3" s="110">
        <f>-((M1)/10)+10</f>
        <v>-0.5</v>
      </c>
      <c r="P3" s="76" t="s">
        <v>39</v>
      </c>
      <c r="Q3" s="7"/>
      <c r="T3" s="19">
        <f>4*((100-AA3)/20)</f>
        <v>8</v>
      </c>
      <c r="V3" s="140"/>
      <c r="W3" s="140"/>
      <c r="X3" s="140"/>
      <c r="Y3" s="135"/>
      <c r="Z3" s="17">
        <f>((100-AA3)/20)</f>
        <v>2</v>
      </c>
      <c r="AA3" s="17">
        <v>60</v>
      </c>
      <c r="AB3" s="17"/>
      <c r="AC3" s="39"/>
      <c r="AD3" s="39"/>
    </row>
    <row r="4" spans="2:30" ht="8.25" customHeight="1" thickBot="1">
      <c r="B4" s="130"/>
      <c r="C4" s="130"/>
      <c r="E4" s="8"/>
      <c r="F4" s="9"/>
      <c r="G4" s="9"/>
      <c r="H4" s="36"/>
      <c r="I4" s="36"/>
      <c r="J4" s="36"/>
      <c r="K4" s="36"/>
      <c r="L4" s="9"/>
      <c r="M4" s="9"/>
      <c r="N4" s="9"/>
      <c r="O4" s="9"/>
      <c r="P4" s="9"/>
      <c r="Q4" s="10"/>
      <c r="T4" s="20"/>
      <c r="V4" s="140"/>
      <c r="W4" s="140"/>
      <c r="X4" s="140"/>
      <c r="Y4" s="135"/>
      <c r="Z4" s="17"/>
      <c r="AA4" s="17"/>
      <c r="AB4" s="17"/>
      <c r="AC4" s="39"/>
      <c r="AD4" s="39"/>
    </row>
    <row r="5" spans="2:30" ht="13.5" thickBot="1">
      <c r="B5" s="133" t="s">
        <v>18</v>
      </c>
      <c r="C5" s="133"/>
      <c r="Z5" s="17"/>
      <c r="AA5" s="17"/>
      <c r="AB5" s="17"/>
      <c r="AC5" s="39"/>
      <c r="AD5" s="39"/>
    </row>
    <row r="6" spans="2:30" ht="12.75">
      <c r="B6" s="22" t="s">
        <v>1</v>
      </c>
      <c r="C6" s="23" t="s">
        <v>2</v>
      </c>
      <c r="D6" s="6"/>
      <c r="S6" s="34"/>
      <c r="T6" s="34"/>
      <c r="Z6" s="17"/>
      <c r="AA6" s="17"/>
      <c r="AB6" s="17"/>
      <c r="AC6" s="39"/>
      <c r="AD6" s="39"/>
    </row>
    <row r="7" spans="2:30" ht="6" customHeight="1">
      <c r="B7" s="24"/>
      <c r="C7" s="25"/>
      <c r="D7" s="6"/>
      <c r="S7" s="34"/>
      <c r="T7" s="34"/>
      <c r="Z7" s="17"/>
      <c r="AA7" s="17"/>
      <c r="AB7" s="17"/>
      <c r="AC7" s="39"/>
      <c r="AD7" s="39"/>
    </row>
    <row r="8" spans="2:30" ht="12.75">
      <c r="B8" s="24">
        <f aca="true" t="shared" si="0" ref="B8:B23">$AA8*$Z$3</f>
        <v>-10</v>
      </c>
      <c r="C8" s="25">
        <f>($B8+$J$3)*($B8+$O$3)</f>
        <v>73.5</v>
      </c>
      <c r="D8" s="6"/>
      <c r="S8" s="34"/>
      <c r="T8" s="34"/>
      <c r="Z8" s="17">
        <f aca="true" t="shared" si="1" ref="Z8:Z23">$AA8*$Z$3</f>
        <v>-10</v>
      </c>
      <c r="AA8" s="17">
        <f>AA9-1</f>
        <v>-5</v>
      </c>
      <c r="AB8" s="17"/>
      <c r="AC8" s="39"/>
      <c r="AD8" s="39"/>
    </row>
    <row r="9" spans="2:30" ht="12.75">
      <c r="B9" s="24">
        <f t="shared" si="0"/>
        <v>-8</v>
      </c>
      <c r="C9" s="25">
        <f aca="true" t="shared" si="2" ref="C9:C23">($B9+$J$3)*($B9+$O$3)</f>
        <v>42.5</v>
      </c>
      <c r="D9" s="6"/>
      <c r="S9" s="34"/>
      <c r="T9" s="34"/>
      <c r="Z9" s="17">
        <f t="shared" si="1"/>
        <v>-8</v>
      </c>
      <c r="AA9" s="17">
        <f>AA10-1</f>
        <v>-4</v>
      </c>
      <c r="AB9" s="17"/>
      <c r="AC9" s="39"/>
      <c r="AD9" s="39"/>
    </row>
    <row r="10" spans="2:30" ht="12.75">
      <c r="B10" s="24">
        <f t="shared" si="0"/>
        <v>-6</v>
      </c>
      <c r="C10" s="25">
        <f t="shared" si="2"/>
        <v>19.5</v>
      </c>
      <c r="D10" s="6"/>
      <c r="S10" s="34"/>
      <c r="T10" s="34"/>
      <c r="Z10" s="17">
        <f t="shared" si="1"/>
        <v>-6</v>
      </c>
      <c r="AA10" s="17">
        <f>AA11-1</f>
        <v>-3</v>
      </c>
      <c r="AB10" s="17"/>
      <c r="AC10" s="39"/>
      <c r="AD10" s="39"/>
    </row>
    <row r="11" spans="2:30" ht="12.75">
      <c r="B11" s="24">
        <f t="shared" si="0"/>
        <v>-4</v>
      </c>
      <c r="C11" s="25">
        <f t="shared" si="2"/>
        <v>4.5</v>
      </c>
      <c r="D11" s="6"/>
      <c r="S11" s="34"/>
      <c r="T11" s="34"/>
      <c r="Z11" s="17">
        <f t="shared" si="1"/>
        <v>-4</v>
      </c>
      <c r="AA11" s="17">
        <f>AA12-1</f>
        <v>-2</v>
      </c>
      <c r="AB11" s="17"/>
      <c r="AC11" s="39"/>
      <c r="AD11" s="39"/>
    </row>
    <row r="12" spans="2:30" ht="12.75">
      <c r="B12" s="24">
        <f t="shared" si="0"/>
        <v>-2</v>
      </c>
      <c r="C12" s="25">
        <f t="shared" si="2"/>
        <v>-2.5</v>
      </c>
      <c r="D12" s="6"/>
      <c r="S12" s="34"/>
      <c r="T12" s="34"/>
      <c r="Z12" s="17">
        <f t="shared" si="1"/>
        <v>-2</v>
      </c>
      <c r="AA12" s="17">
        <f>AA13-1</f>
        <v>-1</v>
      </c>
      <c r="AB12" s="17"/>
      <c r="AC12" s="39"/>
      <c r="AD12" s="39"/>
    </row>
    <row r="13" spans="2:30" ht="12.75">
      <c r="B13" s="24">
        <f t="shared" si="0"/>
        <v>0</v>
      </c>
      <c r="C13" s="25">
        <f t="shared" si="2"/>
        <v>-1.5</v>
      </c>
      <c r="D13" s="6"/>
      <c r="S13" s="34"/>
      <c r="T13" s="34"/>
      <c r="Z13" s="17">
        <f t="shared" si="1"/>
        <v>0</v>
      </c>
      <c r="AA13" s="17">
        <v>0</v>
      </c>
      <c r="AB13" s="17"/>
      <c r="AC13" s="39"/>
      <c r="AD13" s="39"/>
    </row>
    <row r="14" spans="2:30" ht="12.75">
      <c r="B14" s="24">
        <f t="shared" si="0"/>
        <v>2</v>
      </c>
      <c r="C14" s="25">
        <f t="shared" si="2"/>
        <v>7.5</v>
      </c>
      <c r="D14" s="6"/>
      <c r="S14" s="34"/>
      <c r="T14" s="34"/>
      <c r="Z14" s="17">
        <f t="shared" si="1"/>
        <v>2</v>
      </c>
      <c r="AA14" s="17">
        <v>1</v>
      </c>
      <c r="AB14" s="17"/>
      <c r="AC14" s="39"/>
      <c r="AD14" s="39"/>
    </row>
    <row r="15" spans="2:30" ht="12.75">
      <c r="B15" s="24">
        <f t="shared" si="0"/>
        <v>4</v>
      </c>
      <c r="C15" s="25">
        <f t="shared" si="2"/>
        <v>24.5</v>
      </c>
      <c r="D15" s="6"/>
      <c r="S15" s="34"/>
      <c r="T15" s="34"/>
      <c r="Z15" s="17">
        <f t="shared" si="1"/>
        <v>4</v>
      </c>
      <c r="AA15" s="17">
        <v>2</v>
      </c>
      <c r="AB15" s="17"/>
      <c r="AC15" s="39"/>
      <c r="AD15" s="39"/>
    </row>
    <row r="16" spans="2:30" ht="12.75">
      <c r="B16" s="24">
        <f t="shared" si="0"/>
        <v>6</v>
      </c>
      <c r="C16" s="25">
        <f t="shared" si="2"/>
        <v>49.5</v>
      </c>
      <c r="D16" s="6"/>
      <c r="S16" s="34"/>
      <c r="T16" s="34"/>
      <c r="Z16" s="17">
        <f t="shared" si="1"/>
        <v>6</v>
      </c>
      <c r="AA16" s="17">
        <v>3</v>
      </c>
      <c r="AB16" s="17"/>
      <c r="AC16" s="39"/>
      <c r="AD16" s="39"/>
    </row>
    <row r="17" spans="2:30" ht="12.75">
      <c r="B17" s="24">
        <f t="shared" si="0"/>
        <v>8</v>
      </c>
      <c r="C17" s="25">
        <f t="shared" si="2"/>
        <v>82.5</v>
      </c>
      <c r="D17" s="6"/>
      <c r="S17" s="34"/>
      <c r="T17" s="34"/>
      <c r="Z17" s="17">
        <f t="shared" si="1"/>
        <v>8</v>
      </c>
      <c r="AA17" s="17">
        <v>4</v>
      </c>
      <c r="AB17" s="17"/>
      <c r="AC17" s="39"/>
      <c r="AD17" s="39"/>
    </row>
    <row r="18" spans="2:30" ht="12.75">
      <c r="B18" s="24">
        <f t="shared" si="0"/>
        <v>10</v>
      </c>
      <c r="C18" s="25">
        <f t="shared" si="2"/>
        <v>123.5</v>
      </c>
      <c r="D18" s="6"/>
      <c r="S18" s="34"/>
      <c r="T18" s="34"/>
      <c r="Z18" s="17">
        <f t="shared" si="1"/>
        <v>10</v>
      </c>
      <c r="AA18" s="17">
        <v>5</v>
      </c>
      <c r="AB18" s="17"/>
      <c r="AC18" s="39"/>
      <c r="AD18" s="39"/>
    </row>
    <row r="19" spans="2:30" ht="12.75">
      <c r="B19" s="24">
        <f t="shared" si="0"/>
        <v>12</v>
      </c>
      <c r="C19" s="25">
        <f t="shared" si="2"/>
        <v>172.5</v>
      </c>
      <c r="D19" s="6"/>
      <c r="S19" s="34"/>
      <c r="T19" s="34"/>
      <c r="Z19" s="17">
        <f t="shared" si="1"/>
        <v>12</v>
      </c>
      <c r="AA19" s="17">
        <v>6</v>
      </c>
      <c r="AB19" s="17"/>
      <c r="AC19" s="39"/>
      <c r="AD19" s="39"/>
    </row>
    <row r="20" spans="2:30" ht="12.75">
      <c r="B20" s="24">
        <f t="shared" si="0"/>
        <v>14</v>
      </c>
      <c r="C20" s="25">
        <f t="shared" si="2"/>
        <v>229.5</v>
      </c>
      <c r="D20" s="6"/>
      <c r="S20" s="34"/>
      <c r="T20" s="34"/>
      <c r="Z20" s="17">
        <f t="shared" si="1"/>
        <v>14</v>
      </c>
      <c r="AA20" s="17">
        <v>7</v>
      </c>
      <c r="AB20" s="17"/>
      <c r="AC20" s="39"/>
      <c r="AD20" s="39"/>
    </row>
    <row r="21" spans="2:30" ht="12.75">
      <c r="B21" s="24">
        <f t="shared" si="0"/>
        <v>16</v>
      </c>
      <c r="C21" s="25">
        <f t="shared" si="2"/>
        <v>294.5</v>
      </c>
      <c r="D21" s="6"/>
      <c r="S21" s="34"/>
      <c r="T21" s="34"/>
      <c r="Z21" s="17">
        <f t="shared" si="1"/>
        <v>16</v>
      </c>
      <c r="AA21" s="17">
        <v>8</v>
      </c>
      <c r="AB21" s="17"/>
      <c r="AC21" s="39"/>
      <c r="AD21" s="39"/>
    </row>
    <row r="22" spans="2:30" ht="12.75">
      <c r="B22" s="24">
        <f t="shared" si="0"/>
        <v>18</v>
      </c>
      <c r="C22" s="25">
        <f t="shared" si="2"/>
        <v>367.5</v>
      </c>
      <c r="D22" s="6"/>
      <c r="S22" s="34"/>
      <c r="T22" s="34"/>
      <c r="Z22" s="17">
        <f t="shared" si="1"/>
        <v>18</v>
      </c>
      <c r="AA22" s="17">
        <v>9</v>
      </c>
      <c r="AB22" s="17"/>
      <c r="AC22" s="39"/>
      <c r="AD22" s="39"/>
    </row>
    <row r="23" spans="2:30" ht="13.5" thickBot="1">
      <c r="B23" s="26">
        <f t="shared" si="0"/>
        <v>20</v>
      </c>
      <c r="C23" s="27">
        <f t="shared" si="2"/>
        <v>448.5</v>
      </c>
      <c r="D23" s="6"/>
      <c r="S23" s="34"/>
      <c r="T23" s="34"/>
      <c r="Z23" s="17">
        <f t="shared" si="1"/>
        <v>20</v>
      </c>
      <c r="AA23" s="17">
        <v>10</v>
      </c>
      <c r="AB23" s="17"/>
      <c r="AC23" s="39"/>
      <c r="AD23" s="39"/>
    </row>
    <row r="24" spans="26:30" ht="12.75">
      <c r="Z24" s="17"/>
      <c r="AA24" s="17"/>
      <c r="AB24" s="17"/>
      <c r="AC24" s="39"/>
      <c r="AD24" s="39"/>
    </row>
    <row r="25" spans="2:30" ht="12.75">
      <c r="B25" s="137" t="s">
        <v>15</v>
      </c>
      <c r="C25" s="137"/>
      <c r="F25" s="52"/>
      <c r="G25" s="12"/>
      <c r="H25" s="132">
        <f>IF(K28=TRUE,"y","")</f>
      </c>
      <c r="I25" s="132"/>
      <c r="J25" s="54"/>
      <c r="U25" s="142" t="s">
        <v>8</v>
      </c>
      <c r="V25" s="142"/>
      <c r="W25" s="142"/>
      <c r="X25" s="142"/>
      <c r="Y25" s="142"/>
      <c r="Z25" s="39"/>
      <c r="AA25" s="39"/>
      <c r="AB25" s="39"/>
      <c r="AC25" s="39"/>
      <c r="AD25" s="39"/>
    </row>
    <row r="26" spans="2:30" ht="12.75">
      <c r="B26" s="137" t="s">
        <v>13</v>
      </c>
      <c r="C26" s="137"/>
      <c r="U26" s="142"/>
      <c r="V26" s="142"/>
      <c r="W26" s="142"/>
      <c r="X26" s="142"/>
      <c r="Y26" s="142"/>
      <c r="Z26" s="39"/>
      <c r="AA26" s="39"/>
      <c r="AB26" s="39"/>
      <c r="AC26" s="39"/>
      <c r="AD26" s="39"/>
    </row>
    <row r="27" spans="26:30" ht="12.75">
      <c r="Z27" s="39"/>
      <c r="AA27" s="39"/>
      <c r="AB27" s="39"/>
      <c r="AC27" s="39"/>
      <c r="AD27" s="39"/>
    </row>
    <row r="28" spans="11:30" ht="12.75">
      <c r="K28" s="107" t="b">
        <v>0</v>
      </c>
      <c r="Z28" s="39"/>
      <c r="AA28" s="39"/>
      <c r="AB28" s="39"/>
      <c r="AC28" s="39"/>
      <c r="AD28" s="39"/>
    </row>
  </sheetData>
  <mergeCells count="11">
    <mergeCell ref="B25:C25"/>
    <mergeCell ref="H25:I25"/>
    <mergeCell ref="B26:C26"/>
    <mergeCell ref="B1:C2"/>
    <mergeCell ref="B5:C5"/>
    <mergeCell ref="B3:C4"/>
    <mergeCell ref="U25:Y26"/>
    <mergeCell ref="V1:V4"/>
    <mergeCell ref="W1:W4"/>
    <mergeCell ref="X1:X4"/>
    <mergeCell ref="Y1:Y4"/>
  </mergeCells>
  <conditionalFormatting sqref="F3 O3">
    <cfRule type="expression" priority="1" dxfId="1" stopIfTrue="1">
      <formula>IF(OR($H$25="y",$H$25="yes"),TRUE,FALSE)</formula>
    </cfRule>
  </conditionalFormatting>
  <conditionalFormatting sqref="G3 J3 M3 P3">
    <cfRule type="expression" priority="2" dxfId="1" stopIfTrue="1">
      <formula>IF(OR($H$25="y",$H$25="yes"),TRUE,FALSE)</formula>
    </cfRule>
    <cfRule type="cellIs" priority="3" dxfId="1" operator="equal" stopIfTrue="1">
      <formula>0</formula>
    </cfRule>
  </conditionalFormatting>
  <conditionalFormatting sqref="H3:I3">
    <cfRule type="expression" priority="4" dxfId="1" stopIfTrue="1">
      <formula>IF(OR($H$25="y",$H$25="yes"),TRUE,FALSE)</formula>
    </cfRule>
    <cfRule type="expression" priority="5" dxfId="1" stopIfTrue="1">
      <formula>IF($G$3=0,TRUE,FALSE)</formula>
    </cfRule>
  </conditionalFormatting>
  <conditionalFormatting sqref="K3:L3">
    <cfRule type="expression" priority="6" dxfId="1" stopIfTrue="1">
      <formula>IF(OR($H$25="y",$H$25="yes"),TRUE,FALSE)</formula>
    </cfRule>
    <cfRule type="expression" priority="7" dxfId="1" stopIfTrue="1">
      <formula>IF($J$3=0,TRUE,FALSE)</formula>
    </cfRule>
  </conditionalFormatting>
  <conditionalFormatting sqref="N3">
    <cfRule type="expression" priority="8" dxfId="1" stopIfTrue="1">
      <formula>IF(OR($H$25="y",$H$25="yes"),TRUE,FALSE)</formula>
    </cfRule>
    <cfRule type="expression" priority="9" dxfId="1" stopIfTrue="1">
      <formula>IF($M$3=0,TRUE,FALSE)</formula>
    </cfRule>
  </conditionalFormatting>
  <hyperlinks>
    <hyperlink ref="S1" location="Sheet1!A1" display="Sheet1!A1"/>
    <hyperlink ref="B1:B2" location="'Straight Line Graphs'!A1" display="Straight Line Graphs"/>
    <hyperlink ref="B5" location="Moving!A1" display="Trasnformations"/>
    <hyperlink ref="B3:C4" location="Quadratics!A1" display="Quadratics"/>
    <hyperlink ref="B25:C25" location="'Title Page'!A1" display="Title Page"/>
    <hyperlink ref="B26:C26" location="Polynomials!A1" display="Polynomials"/>
  </hyperlink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Taverham High School</dc:creator>
  <cp:keywords/>
  <dc:description/>
  <cp:lastModifiedBy>colmangr.staff</cp:lastModifiedBy>
  <dcterms:created xsi:type="dcterms:W3CDTF">2003-03-21T16:40:12Z</dcterms:created>
  <dcterms:modified xsi:type="dcterms:W3CDTF">2009-04-01T15:09:18Z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