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455" activeTab="2"/>
  </bookViews>
  <sheets>
    <sheet name="Furthest Distance" sheetId="1" r:id="rId1"/>
    <sheet name="Model Earth" sheetId="2" r:id="rId2"/>
    <sheet name="Sheet2" sheetId="3" r:id="rId3"/>
  </sheets>
  <definedNames>
    <definedName name="_xlnm.Print_Area" localSheetId="0">'Furthest Distance'!$B$7:$D$77</definedName>
    <definedName name="_xlnm.Print_Area" localSheetId="1">'Model Earth'!$B$7:$D$77</definedName>
  </definedNames>
  <calcPr fullCalcOnLoad="1"/>
</workbook>
</file>

<file path=xl/sharedStrings.xml><?xml version="1.0" encoding="utf-8"?>
<sst xmlns="http://schemas.openxmlformats.org/spreadsheetml/2006/main" count="82" uniqueCount="49">
  <si>
    <t xml:space="preserve">SOHO solar observatory </t>
  </si>
  <si>
    <t>GPS satellite</t>
  </si>
  <si>
    <t>miles</t>
  </si>
  <si>
    <t>km</t>
  </si>
  <si>
    <t>m</t>
  </si>
  <si>
    <t>cm</t>
  </si>
  <si>
    <t>ratio</t>
  </si>
  <si>
    <t>Actual Distance</t>
  </si>
  <si>
    <t>Scaled Distance</t>
  </si>
  <si>
    <t>(change this to fit your scale model)</t>
  </si>
  <si>
    <t>Size of Model Earth (circumference cm's):</t>
  </si>
  <si>
    <r>
      <t xml:space="preserve">Thickness of the </t>
    </r>
    <r>
      <rPr>
        <b/>
        <sz val="16"/>
        <rFont val="Tahoma"/>
        <family val="2"/>
      </rPr>
      <t>Earths crust</t>
    </r>
  </si>
  <si>
    <r>
      <t xml:space="preserve">Thickness of the </t>
    </r>
    <r>
      <rPr>
        <b/>
        <sz val="16"/>
        <rFont val="Tahoma"/>
        <family val="2"/>
      </rPr>
      <t>atmosphere</t>
    </r>
  </si>
  <si>
    <r>
      <t xml:space="preserve">Cruise altitude of </t>
    </r>
    <r>
      <rPr>
        <b/>
        <sz val="16"/>
        <rFont val="Tahoma"/>
        <family val="2"/>
      </rPr>
      <t>transatlantic jets</t>
    </r>
  </si>
  <si>
    <r>
      <t xml:space="preserve">Orbital altitude of </t>
    </r>
    <r>
      <rPr>
        <b/>
        <sz val="16"/>
        <rFont val="Tahoma"/>
        <family val="2"/>
      </rPr>
      <t>space shuttle</t>
    </r>
  </si>
  <si>
    <r>
      <t xml:space="preserve">Distance to </t>
    </r>
    <r>
      <rPr>
        <b/>
        <sz val="16"/>
        <rFont val="Tahoma"/>
        <family val="2"/>
      </rPr>
      <t>weather satellite</t>
    </r>
    <r>
      <rPr>
        <sz val="16"/>
        <rFont val="Tahoma"/>
        <family val="2"/>
      </rPr>
      <t xml:space="preserve"> orbit</t>
    </r>
  </si>
  <si>
    <r>
      <t xml:space="preserve">Distance to </t>
    </r>
    <r>
      <rPr>
        <b/>
        <sz val="16"/>
        <rFont val="Tahoma"/>
        <family val="2"/>
      </rPr>
      <t>GPS satellite</t>
    </r>
    <r>
      <rPr>
        <sz val="16"/>
        <rFont val="Tahoma"/>
        <family val="2"/>
      </rPr>
      <t xml:space="preserve"> orbit</t>
    </r>
  </si>
  <si>
    <r>
      <t xml:space="preserve">Distance to </t>
    </r>
    <r>
      <rPr>
        <b/>
        <sz val="16"/>
        <rFont val="Tahoma"/>
        <family val="2"/>
      </rPr>
      <t>TV satellite</t>
    </r>
    <r>
      <rPr>
        <sz val="16"/>
        <rFont val="Tahoma"/>
        <family val="2"/>
      </rPr>
      <t xml:space="preserve"> orbit</t>
    </r>
  </si>
  <si>
    <r>
      <t xml:space="preserve">Distance to the </t>
    </r>
    <r>
      <rPr>
        <b/>
        <sz val="16"/>
        <rFont val="Tahoma"/>
        <family val="2"/>
      </rPr>
      <t>Moon</t>
    </r>
  </si>
  <si>
    <r>
      <t xml:space="preserve">Distance to </t>
    </r>
    <r>
      <rPr>
        <b/>
        <sz val="12"/>
        <rFont val="Tahoma"/>
        <family val="2"/>
      </rPr>
      <t>SOHO solar observatory</t>
    </r>
    <r>
      <rPr>
        <sz val="12"/>
        <rFont val="Tahoma"/>
        <family val="2"/>
      </rPr>
      <t xml:space="preserve"> (where the pull of Earth’s and Sun’s gravity is equal)</t>
    </r>
  </si>
  <si>
    <r>
      <t xml:space="preserve">Distance to </t>
    </r>
    <r>
      <rPr>
        <b/>
        <sz val="16"/>
        <rFont val="Tahoma"/>
        <family val="2"/>
      </rPr>
      <t>the Sun</t>
    </r>
  </si>
  <si>
    <r>
      <t xml:space="preserve">Distance to </t>
    </r>
    <r>
      <rPr>
        <b/>
        <sz val="16"/>
        <rFont val="Tahoma"/>
        <family val="2"/>
      </rPr>
      <t>second nearest star</t>
    </r>
  </si>
  <si>
    <r>
      <t xml:space="preserve">Average thickness of </t>
    </r>
    <r>
      <rPr>
        <b/>
        <sz val="16"/>
        <rFont val="Tahoma"/>
        <family val="2"/>
      </rPr>
      <t>Earths crust</t>
    </r>
  </si>
  <si>
    <r>
      <t xml:space="preserve">Official limit of </t>
    </r>
    <r>
      <rPr>
        <b/>
        <sz val="16"/>
        <rFont val="Tahoma"/>
        <family val="2"/>
      </rPr>
      <t>atmosphere</t>
    </r>
    <r>
      <rPr>
        <sz val="16"/>
        <rFont val="Tahoma"/>
        <family val="2"/>
      </rPr>
      <t xml:space="preserve">/space </t>
    </r>
  </si>
  <si>
    <t>Transatlantic jet</t>
  </si>
  <si>
    <r>
      <t>Space shuttle</t>
    </r>
    <r>
      <rPr>
        <sz val="16"/>
        <rFont val="Tahoma"/>
        <family val="2"/>
      </rPr>
      <t xml:space="preserve"> orbit</t>
    </r>
  </si>
  <si>
    <r>
      <t xml:space="preserve">Landsat 7 </t>
    </r>
    <r>
      <rPr>
        <b/>
        <sz val="16"/>
        <rFont val="Tahoma"/>
        <family val="2"/>
      </rPr>
      <t>weather satellite</t>
    </r>
    <r>
      <rPr>
        <sz val="16"/>
        <rFont val="Tahoma"/>
        <family val="2"/>
      </rPr>
      <t xml:space="preserve"> orbit</t>
    </r>
  </si>
  <si>
    <r>
      <t xml:space="preserve">Astra 1B </t>
    </r>
    <r>
      <rPr>
        <b/>
        <sz val="16"/>
        <rFont val="Tahoma"/>
        <family val="2"/>
      </rPr>
      <t xml:space="preserve">TV satellite </t>
    </r>
  </si>
  <si>
    <r>
      <t>Moon</t>
    </r>
    <r>
      <rPr>
        <sz val="16"/>
        <rFont val="Tahoma"/>
        <family val="2"/>
      </rPr>
      <t xml:space="preserve"> orbit</t>
    </r>
  </si>
  <si>
    <r>
      <t>Distance to</t>
    </r>
    <r>
      <rPr>
        <b/>
        <sz val="16"/>
        <rFont val="Tahoma"/>
        <family val="2"/>
      </rPr>
      <t xml:space="preserve"> the Sun</t>
    </r>
  </si>
  <si>
    <r>
      <t>Second nearest star</t>
    </r>
    <r>
      <rPr>
        <sz val="16"/>
        <rFont val="Tahoma"/>
        <family val="2"/>
      </rPr>
      <t xml:space="preserve"> (Proxima)</t>
    </r>
  </si>
  <si>
    <t>This sheet uses distances according to size of model Earth</t>
  </si>
  <si>
    <t>Distance to Moon of scale model (cm's):</t>
  </si>
  <si>
    <t>This sheet uses distances according to size of distance to Moon of scale model</t>
  </si>
  <si>
    <t>This activity is intended to help teach the relative orbital altitudes of various Earth features &amp; satellites</t>
  </si>
  <si>
    <t>There are 2 printable versions:</t>
  </si>
  <si>
    <t>a)</t>
  </si>
  <si>
    <t>A sheet with scale distances relative to the size of your model Earth (you input the size of your model Earth, it does the rest)</t>
  </si>
  <si>
    <t>b)</t>
  </si>
  <si>
    <t>A sheet with scale distances relative to how big you would like to make a scale model of the features (you input the distance to the Moon, it does the rest)</t>
  </si>
  <si>
    <t>Back to Title Page</t>
  </si>
  <si>
    <t>Print out the cards.  There are 3 pages: one page with words only, one page with figures only &amp; one page with both</t>
  </si>
  <si>
    <t>Distribute the set of cards with words only, pupils cut them out</t>
  </si>
  <si>
    <t>Pupils try to arrange the cards in order of altitude (or distance from Earth surface)</t>
  </si>
  <si>
    <t>As pupils finish give them the set of cards with figures only, pupils cut these out and arrange alongside their word cards</t>
  </si>
  <si>
    <t>As pupils finish again, check their work and give them the set of cards with both words &amp; figures. These are the answers, pupils cut these out and arrange to check their own work.</t>
  </si>
  <si>
    <t>Altitudes</t>
  </si>
  <si>
    <r>
      <t xml:space="preserve">Distance to </t>
    </r>
    <r>
      <rPr>
        <b/>
        <sz val="16"/>
        <rFont val="Tahoma"/>
        <family val="2"/>
      </rPr>
      <t>Pluto</t>
    </r>
  </si>
  <si>
    <r>
      <t>Distance to</t>
    </r>
    <r>
      <rPr>
        <b/>
        <sz val="16"/>
        <rFont val="Tahoma"/>
        <family val="2"/>
      </rPr>
      <t xml:space="preserve"> Pluto</t>
    </r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</si>
</sst>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12"/>
      <name val="Tahoma"/>
      <family val="2"/>
    </font>
    <font>
      <sz val="8"/>
      <name val="Arial"/>
      <family val="2"/>
    </font>
    <font>
      <sz val="16"/>
      <name val="Tahoma"/>
      <family val="2"/>
    </font>
    <font>
      <sz val="16"/>
      <color indexed="9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sz val="16"/>
      <color indexed="10"/>
      <name val="Tahoma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6"/>
      <color indexed="12"/>
      <name val="Arial"/>
      <family val="2"/>
    </font>
    <font>
      <b/>
      <sz val="2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11" fillId="0" borderId="0" xfId="53" applyFont="1" applyBorder="1" applyAlignment="1" applyProtection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0" fillId="34" borderId="0" xfId="0" applyFill="1" applyAlignment="1">
      <alignment horizontal="left" vertical="top" wrapText="1"/>
    </xf>
    <xf numFmtId="0" fontId="12" fillId="34" borderId="0" xfId="0" applyFont="1" applyFill="1" applyAlignment="1">
      <alignment horizontal="center"/>
    </xf>
    <xf numFmtId="0" fontId="9" fillId="34" borderId="0" xfId="53" applyFill="1" applyAlignment="1" applyProtection="1">
      <alignment horizontal="left" vertical="top" wrapText="1"/>
      <protection/>
    </xf>
    <xf numFmtId="0" fontId="8" fillId="34" borderId="18" xfId="0" applyFont="1" applyFill="1" applyBorder="1" applyAlignment="1">
      <alignment horizontal="center" vertical="top" wrapText="1"/>
    </xf>
    <xf numFmtId="0" fontId="8" fillId="34" borderId="19" xfId="0" applyFont="1" applyFill="1" applyBorder="1" applyAlignment="1">
      <alignment horizontal="center" vertical="top" wrapText="1"/>
    </xf>
    <xf numFmtId="0" fontId="8" fillId="34" borderId="20" xfId="0" applyFont="1" applyFill="1" applyBorder="1" applyAlignment="1">
      <alignment horizontal="center" vertical="top" wrapText="1"/>
    </xf>
    <xf numFmtId="0" fontId="8" fillId="34" borderId="21" xfId="0" applyFont="1" applyFill="1" applyBorder="1" applyAlignment="1">
      <alignment horizontal="center" vertical="top" wrapText="1"/>
    </xf>
    <xf numFmtId="0" fontId="8" fillId="34" borderId="22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0"/>
  <sheetViews>
    <sheetView zoomScale="75" zoomScaleNormal="75" zoomScalePageLayoutView="0" workbookViewId="0" topLeftCell="A1">
      <selection activeCell="D4" sqref="D4"/>
    </sheetView>
  </sheetViews>
  <sheetFormatPr defaultColWidth="9.140625" defaultRowHeight="15" customHeight="1"/>
  <cols>
    <col min="1" max="1" width="2.28125" style="1" customWidth="1"/>
    <col min="2" max="4" width="54.140625" style="1" customWidth="1"/>
    <col min="5" max="5" width="9.140625" style="1" customWidth="1"/>
    <col min="6" max="6" width="16.140625" style="1" bestFit="1" customWidth="1"/>
    <col min="7" max="7" width="15.57421875" style="1" bestFit="1" customWidth="1"/>
    <col min="8" max="16384" width="9.140625" style="1" customWidth="1"/>
  </cols>
  <sheetData>
    <row r="1" spans="5:10" ht="15" customHeight="1" thickBot="1">
      <c r="E1" s="16"/>
      <c r="F1" s="16"/>
      <c r="G1" s="16"/>
      <c r="H1" s="16"/>
      <c r="I1" s="16"/>
      <c r="J1" s="16"/>
    </row>
    <row r="2" spans="2:10" ht="27" customHeight="1" thickBot="1">
      <c r="B2" s="21" t="s">
        <v>33</v>
      </c>
      <c r="C2" s="22"/>
      <c r="D2" s="23"/>
      <c r="E2" s="2"/>
      <c r="F2" s="2"/>
      <c r="G2" s="2"/>
      <c r="H2" s="2"/>
      <c r="I2" s="2"/>
      <c r="J2" s="2"/>
    </row>
    <row r="3" spans="4:10" ht="15" customHeight="1">
      <c r="D3" s="2">
        <f>G6*100</f>
        <v>38400000000</v>
      </c>
      <c r="E3" s="2"/>
      <c r="F3" s="2"/>
      <c r="G3" s="2"/>
      <c r="H3" s="2"/>
      <c r="I3" s="2"/>
      <c r="J3" s="2"/>
    </row>
    <row r="4" spans="2:10" ht="19.5" customHeight="1">
      <c r="B4" s="13" t="s">
        <v>32</v>
      </c>
      <c r="C4" s="12">
        <v>1150</v>
      </c>
      <c r="D4" s="18" t="s">
        <v>40</v>
      </c>
      <c r="E4" s="2" t="s">
        <v>5</v>
      </c>
      <c r="F4" s="2" t="s">
        <v>7</v>
      </c>
      <c r="G4" s="2">
        <v>25046</v>
      </c>
      <c r="H4" s="2" t="s">
        <v>2</v>
      </c>
      <c r="I4" s="2"/>
      <c r="J4" s="2"/>
    </row>
    <row r="5" spans="3:10" ht="19.5" customHeight="1">
      <c r="C5" s="11" t="s">
        <v>9</v>
      </c>
      <c r="D5" s="2">
        <f>D3/C4</f>
        <v>33391304.347826086</v>
      </c>
      <c r="E5" s="2" t="s">
        <v>6</v>
      </c>
      <c r="F5" s="2" t="s">
        <v>8</v>
      </c>
      <c r="G5" s="2">
        <v>384000</v>
      </c>
      <c r="H5" s="2" t="s">
        <v>3</v>
      </c>
      <c r="I5" s="2"/>
      <c r="J5" s="2"/>
    </row>
    <row r="6" spans="4:10" ht="15" customHeight="1">
      <c r="D6" s="2"/>
      <c r="E6" s="2"/>
      <c r="F6" s="2"/>
      <c r="G6" s="2">
        <f>G5*1000</f>
        <v>384000000</v>
      </c>
      <c r="H6" s="2" t="s">
        <v>4</v>
      </c>
      <c r="I6" s="2"/>
      <c r="J6" s="2"/>
    </row>
    <row r="7" spans="2:10" ht="4.5" customHeight="1">
      <c r="B7" s="3"/>
      <c r="C7" s="4">
        <f>40*100000</f>
        <v>4000000</v>
      </c>
      <c r="D7" s="5"/>
      <c r="E7" s="2"/>
      <c r="F7" s="2"/>
      <c r="G7" s="2"/>
      <c r="H7" s="2"/>
      <c r="I7" s="2"/>
      <c r="J7" s="2"/>
    </row>
    <row r="8" spans="2:10" ht="19.5" customHeight="1">
      <c r="B8" s="19" t="s">
        <v>11</v>
      </c>
      <c r="C8" s="6" t="str">
        <f>F4&amp;" "&amp;"40km"</f>
        <v>Actual Distance 40km</v>
      </c>
      <c r="D8" s="6" t="s">
        <v>22</v>
      </c>
      <c r="E8" s="2"/>
      <c r="F8" s="2"/>
      <c r="G8" s="2"/>
      <c r="H8" s="2"/>
      <c r="I8" s="2"/>
      <c r="J8" s="2"/>
    </row>
    <row r="9" spans="2:10" ht="19.5">
      <c r="B9" s="19"/>
      <c r="C9" s="7" t="str">
        <f>F5&amp;" "&amp;(ROUND($C7/$D$5,2))&amp;"cm"</f>
        <v>Scaled Distance 0.12cm</v>
      </c>
      <c r="D9" s="6" t="str">
        <f>C8</f>
        <v>Actual Distance 40km</v>
      </c>
      <c r="E9" s="2"/>
      <c r="F9" s="2"/>
      <c r="G9" s="2" t="str">
        <f>(ROUND($C7/$D$5,2))&amp;"cm"</f>
        <v>0.12cm</v>
      </c>
      <c r="H9" s="2"/>
      <c r="I9" s="2"/>
      <c r="J9" s="2"/>
    </row>
    <row r="10" spans="2:10" ht="19.5">
      <c r="B10" s="19"/>
      <c r="C10" s="6"/>
      <c r="D10" s="7" t="str">
        <f>C9</f>
        <v>Scaled Distance 0.12cm</v>
      </c>
      <c r="E10" s="2"/>
      <c r="F10" s="2"/>
      <c r="G10" s="2"/>
      <c r="H10" s="2"/>
      <c r="I10" s="2"/>
      <c r="J10" s="2"/>
    </row>
    <row r="11" spans="2:10" ht="4.5" customHeight="1">
      <c r="B11" s="8"/>
      <c r="C11" s="8"/>
      <c r="D11" s="8"/>
      <c r="E11" s="2"/>
      <c r="F11" s="2"/>
      <c r="G11" s="2"/>
      <c r="H11" s="2"/>
      <c r="I11" s="2"/>
      <c r="J11" s="2"/>
    </row>
    <row r="12" spans="2:10" ht="4.5" customHeight="1">
      <c r="B12" s="9"/>
      <c r="C12" s="9"/>
      <c r="D12" s="9"/>
      <c r="E12" s="2"/>
      <c r="F12" s="2"/>
      <c r="G12" s="2"/>
      <c r="H12" s="2"/>
      <c r="I12" s="2"/>
      <c r="J12" s="2"/>
    </row>
    <row r="13" spans="2:10" ht="4.5" customHeight="1">
      <c r="B13" s="3"/>
      <c r="C13" s="4">
        <f>80*100000</f>
        <v>8000000</v>
      </c>
      <c r="D13" s="5"/>
      <c r="E13" s="2"/>
      <c r="F13" s="2"/>
      <c r="G13" s="2"/>
      <c r="H13" s="2"/>
      <c r="I13" s="2"/>
      <c r="J13" s="2"/>
    </row>
    <row r="14" spans="2:10" ht="19.5" customHeight="1">
      <c r="B14" s="19" t="s">
        <v>12</v>
      </c>
      <c r="C14" s="6" t="str">
        <f>F4&amp;" "&amp;"80km"</f>
        <v>Actual Distance 80km</v>
      </c>
      <c r="D14" s="6" t="s">
        <v>23</v>
      </c>
      <c r="E14" s="2"/>
      <c r="F14" s="2"/>
      <c r="G14" s="2"/>
      <c r="H14" s="2"/>
      <c r="I14" s="2"/>
      <c r="J14" s="2"/>
    </row>
    <row r="15" spans="2:10" ht="19.5">
      <c r="B15" s="19"/>
      <c r="C15" s="7" t="str">
        <f>F5&amp;" "&amp;(ROUND($C13/$D$5,2))&amp;"cm"</f>
        <v>Scaled Distance 0.24cm</v>
      </c>
      <c r="D15" s="6" t="str">
        <f>C14</f>
        <v>Actual Distance 80km</v>
      </c>
      <c r="E15" s="2"/>
      <c r="F15" s="2"/>
      <c r="G15" s="2" t="str">
        <f>(ROUND($C13/$D$5,2))&amp;"cm"</f>
        <v>0.24cm</v>
      </c>
      <c r="H15" s="2"/>
      <c r="I15" s="2"/>
      <c r="J15" s="2"/>
    </row>
    <row r="16" spans="2:10" ht="19.5">
      <c r="B16" s="19"/>
      <c r="C16" s="6"/>
      <c r="D16" s="7" t="str">
        <f>C15</f>
        <v>Scaled Distance 0.24cm</v>
      </c>
      <c r="E16" s="2"/>
      <c r="F16" s="2"/>
      <c r="G16" s="2"/>
      <c r="H16" s="2"/>
      <c r="I16" s="2"/>
      <c r="J16" s="2"/>
    </row>
    <row r="17" spans="2:10" ht="4.5" customHeight="1">
      <c r="B17" s="8"/>
      <c r="C17" s="8"/>
      <c r="D17" s="8"/>
      <c r="E17" s="2"/>
      <c r="F17" s="2"/>
      <c r="G17" s="2"/>
      <c r="H17" s="2"/>
      <c r="I17" s="2"/>
      <c r="J17" s="2"/>
    </row>
    <row r="18" spans="2:10" ht="4.5" customHeight="1">
      <c r="B18" s="9"/>
      <c r="C18" s="9"/>
      <c r="D18" s="9"/>
      <c r="E18" s="2"/>
      <c r="F18" s="2"/>
      <c r="G18" s="2"/>
      <c r="H18" s="2"/>
      <c r="I18" s="2"/>
      <c r="J18" s="2"/>
    </row>
    <row r="19" spans="2:10" ht="4.5" customHeight="1">
      <c r="B19" s="3"/>
      <c r="C19" s="4">
        <f>10*100000</f>
        <v>1000000</v>
      </c>
      <c r="D19" s="5"/>
      <c r="E19" s="2"/>
      <c r="F19" s="2"/>
      <c r="G19" s="2"/>
      <c r="H19" s="2"/>
      <c r="I19" s="2"/>
      <c r="J19" s="2"/>
    </row>
    <row r="20" spans="2:10" ht="19.5">
      <c r="B20" s="19" t="s">
        <v>13</v>
      </c>
      <c r="C20" s="6" t="str">
        <f>F4&amp;" "&amp;"10km"</f>
        <v>Actual Distance 10km</v>
      </c>
      <c r="D20" s="14" t="s">
        <v>24</v>
      </c>
      <c r="E20" s="2"/>
      <c r="F20" s="2"/>
      <c r="G20" s="2"/>
      <c r="H20" s="2"/>
      <c r="I20" s="2"/>
      <c r="J20" s="2"/>
    </row>
    <row r="21" spans="2:10" ht="19.5">
      <c r="B21" s="19"/>
      <c r="C21" s="7" t="str">
        <f>F5&amp;" "&amp;(ROUND($C19/$D$5,2))&amp;"cm"</f>
        <v>Scaled Distance 0.03cm</v>
      </c>
      <c r="D21" s="6" t="str">
        <f>C20</f>
        <v>Actual Distance 10km</v>
      </c>
      <c r="E21" s="2"/>
      <c r="F21" s="2"/>
      <c r="G21" s="2" t="str">
        <f>(ROUND($C19/$D$5,2))&amp;"cm"</f>
        <v>0.03cm</v>
      </c>
      <c r="H21" s="2"/>
      <c r="I21" s="2"/>
      <c r="J21" s="2"/>
    </row>
    <row r="22" spans="2:10" ht="19.5">
      <c r="B22" s="19"/>
      <c r="C22" s="6"/>
      <c r="D22" s="7" t="str">
        <f>C21</f>
        <v>Scaled Distance 0.03cm</v>
      </c>
      <c r="E22" s="2"/>
      <c r="F22" s="2"/>
      <c r="G22" s="2"/>
      <c r="H22" s="2"/>
      <c r="I22" s="2"/>
      <c r="J22" s="2"/>
    </row>
    <row r="23" spans="2:10" ht="4.5" customHeight="1">
      <c r="B23" s="8"/>
      <c r="C23" s="8"/>
      <c r="D23" s="8"/>
      <c r="E23" s="2"/>
      <c r="F23" s="2"/>
      <c r="G23" s="2"/>
      <c r="H23" s="2"/>
      <c r="I23" s="2"/>
      <c r="J23" s="2"/>
    </row>
    <row r="24" spans="2:10" ht="4.5" customHeight="1">
      <c r="B24" s="9"/>
      <c r="C24" s="9"/>
      <c r="D24" s="9"/>
      <c r="E24" s="2"/>
      <c r="F24" s="2"/>
      <c r="G24" s="2"/>
      <c r="H24" s="2"/>
      <c r="I24" s="2"/>
      <c r="J24" s="2"/>
    </row>
    <row r="25" spans="2:10" ht="4.5" customHeight="1">
      <c r="B25" s="3"/>
      <c r="C25" s="4">
        <f>300*100000</f>
        <v>30000000</v>
      </c>
      <c r="D25" s="3"/>
      <c r="E25" s="2"/>
      <c r="F25" s="2"/>
      <c r="G25" s="2"/>
      <c r="H25" s="2"/>
      <c r="I25" s="2"/>
      <c r="J25" s="2"/>
    </row>
    <row r="26" spans="2:10" ht="19.5">
      <c r="B26" s="19" t="s">
        <v>14</v>
      </c>
      <c r="C26" s="6" t="str">
        <f>F4&amp;" "&amp;"300km"</f>
        <v>Actual Distance 300km</v>
      </c>
      <c r="D26" s="14" t="s">
        <v>25</v>
      </c>
      <c r="E26" s="2"/>
      <c r="F26" s="2"/>
      <c r="G26" s="2"/>
      <c r="H26" s="2"/>
      <c r="I26" s="2"/>
      <c r="J26" s="2"/>
    </row>
    <row r="27" spans="2:10" ht="19.5">
      <c r="B27" s="19"/>
      <c r="C27" s="7" t="str">
        <f>F5&amp;" "&amp;(ROUND($C25/$D$5,2))&amp;"cm"</f>
        <v>Scaled Distance 0.9cm</v>
      </c>
      <c r="D27" s="6" t="str">
        <f>C26</f>
        <v>Actual Distance 300km</v>
      </c>
      <c r="E27" s="2"/>
      <c r="F27" s="2"/>
      <c r="G27" s="2" t="str">
        <f>(ROUND($C25/$D$5,2))&amp;"cm"</f>
        <v>0.9cm</v>
      </c>
      <c r="H27" s="2"/>
      <c r="I27" s="2"/>
      <c r="J27" s="2"/>
    </row>
    <row r="28" spans="2:10" ht="19.5">
      <c r="B28" s="19"/>
      <c r="C28" s="6"/>
      <c r="D28" s="7" t="str">
        <f>C27</f>
        <v>Scaled Distance 0.9cm</v>
      </c>
      <c r="E28" s="2"/>
      <c r="F28" s="2"/>
      <c r="G28" s="2"/>
      <c r="H28" s="2"/>
      <c r="I28" s="2"/>
      <c r="J28" s="2"/>
    </row>
    <row r="29" spans="2:10" ht="4.5" customHeight="1">
      <c r="B29" s="8"/>
      <c r="C29" s="8"/>
      <c r="D29" s="10"/>
      <c r="E29" s="2"/>
      <c r="F29" s="2"/>
      <c r="G29" s="2"/>
      <c r="H29" s="2"/>
      <c r="I29" s="2"/>
      <c r="J29" s="2"/>
    </row>
    <row r="30" spans="2:10" ht="4.5" customHeight="1">
      <c r="B30" s="9"/>
      <c r="C30" s="9"/>
      <c r="E30" s="2"/>
      <c r="F30" s="2"/>
      <c r="G30" s="2"/>
      <c r="H30" s="2"/>
      <c r="I30" s="2"/>
      <c r="J30" s="2"/>
    </row>
    <row r="31" spans="2:10" ht="4.5" customHeight="1">
      <c r="B31" s="3"/>
      <c r="C31" s="4">
        <f>726*100000</f>
        <v>72600000</v>
      </c>
      <c r="D31" s="3"/>
      <c r="E31" s="2"/>
      <c r="F31" s="2"/>
      <c r="G31" s="2"/>
      <c r="H31" s="2"/>
      <c r="I31" s="2"/>
      <c r="J31" s="2"/>
    </row>
    <row r="32" spans="2:10" ht="19.5">
      <c r="B32" s="19" t="s">
        <v>15</v>
      </c>
      <c r="C32" s="6" t="str">
        <f>F4&amp;" "&amp;"726km"</f>
        <v>Actual Distance 726km</v>
      </c>
      <c r="D32" s="6" t="s">
        <v>26</v>
      </c>
      <c r="E32" s="2"/>
      <c r="F32" s="2"/>
      <c r="G32" s="2"/>
      <c r="H32" s="2"/>
      <c r="I32" s="2"/>
      <c r="J32" s="2"/>
    </row>
    <row r="33" spans="2:10" ht="19.5">
      <c r="B33" s="19"/>
      <c r="C33" s="7" t="str">
        <f>F5&amp;" "&amp;(ROUND($C31/$D$5,2))&amp;"cm"</f>
        <v>Scaled Distance 2.17cm</v>
      </c>
      <c r="D33" s="6" t="str">
        <f>C32</f>
        <v>Actual Distance 726km</v>
      </c>
      <c r="E33" s="2"/>
      <c r="F33" s="2"/>
      <c r="G33" s="2" t="str">
        <f>(ROUND($C31/$D$5,2))&amp;"cm"</f>
        <v>2.17cm</v>
      </c>
      <c r="H33" s="2"/>
      <c r="I33" s="2"/>
      <c r="J33" s="2"/>
    </row>
    <row r="34" spans="2:10" ht="19.5">
      <c r="B34" s="19"/>
      <c r="C34" s="6"/>
      <c r="D34" s="7" t="str">
        <f>C33</f>
        <v>Scaled Distance 2.17cm</v>
      </c>
      <c r="E34" s="2"/>
      <c r="F34" s="2"/>
      <c r="G34" s="2"/>
      <c r="H34" s="2"/>
      <c r="I34" s="2"/>
      <c r="J34" s="2"/>
    </row>
    <row r="35" spans="2:10" ht="4.5" customHeight="1">
      <c r="B35" s="8"/>
      <c r="C35" s="8"/>
      <c r="D35" s="10"/>
      <c r="E35" s="2"/>
      <c r="F35" s="2"/>
      <c r="G35" s="2"/>
      <c r="H35" s="2"/>
      <c r="I35" s="2"/>
      <c r="J35" s="2"/>
    </row>
    <row r="36" spans="2:10" ht="4.5" customHeight="1">
      <c r="B36" s="9"/>
      <c r="C36" s="9"/>
      <c r="E36" s="2"/>
      <c r="F36" s="2"/>
      <c r="G36" s="2"/>
      <c r="H36" s="2"/>
      <c r="I36" s="2"/>
      <c r="J36" s="2"/>
    </row>
    <row r="37" spans="2:10" ht="4.5" customHeight="1">
      <c r="B37" s="3"/>
      <c r="C37" s="4">
        <f>20000*100000</f>
        <v>2000000000</v>
      </c>
      <c r="D37" s="3"/>
      <c r="E37" s="2"/>
      <c r="F37" s="2"/>
      <c r="G37" s="2"/>
      <c r="H37" s="2"/>
      <c r="I37" s="2"/>
      <c r="J37" s="2"/>
    </row>
    <row r="38" spans="2:10" ht="19.5">
      <c r="B38" s="19" t="s">
        <v>16</v>
      </c>
      <c r="C38" s="6" t="str">
        <f>F4&amp;" "&amp;"20,000km"</f>
        <v>Actual Distance 20,000km</v>
      </c>
      <c r="D38" s="14" t="s">
        <v>1</v>
      </c>
      <c r="E38" s="2"/>
      <c r="F38" s="2"/>
      <c r="G38" s="2"/>
      <c r="H38" s="2"/>
      <c r="I38" s="2"/>
      <c r="J38" s="2"/>
    </row>
    <row r="39" spans="2:10" ht="19.5">
      <c r="B39" s="19"/>
      <c r="C39" s="7" t="str">
        <f>F5&amp;" "&amp;(ROUND($C37/$D$5,1))&amp;"cm"</f>
        <v>Scaled Distance 59.9cm</v>
      </c>
      <c r="D39" s="6" t="str">
        <f>C38</f>
        <v>Actual Distance 20,000km</v>
      </c>
      <c r="E39" s="2"/>
      <c r="F39" s="2"/>
      <c r="G39" s="2" t="str">
        <f>(ROUND($C37/$D$5,1))&amp;"cm"</f>
        <v>59.9cm</v>
      </c>
      <c r="H39" s="2"/>
      <c r="I39" s="2"/>
      <c r="J39" s="2"/>
    </row>
    <row r="40" spans="2:10" ht="19.5">
      <c r="B40" s="19"/>
      <c r="C40" s="6"/>
      <c r="D40" s="7" t="str">
        <f>C39</f>
        <v>Scaled Distance 59.9cm</v>
      </c>
      <c r="E40" s="2"/>
      <c r="F40" s="2"/>
      <c r="G40" s="2"/>
      <c r="H40" s="2"/>
      <c r="I40" s="2"/>
      <c r="J40" s="2"/>
    </row>
    <row r="41" spans="2:10" ht="4.5" customHeight="1">
      <c r="B41" s="8"/>
      <c r="C41" s="8"/>
      <c r="D41" s="10"/>
      <c r="E41" s="2"/>
      <c r="F41" s="2"/>
      <c r="G41" s="2"/>
      <c r="H41" s="2"/>
      <c r="I41" s="2"/>
      <c r="J41" s="2"/>
    </row>
    <row r="42" spans="2:10" ht="4.5" customHeight="1">
      <c r="B42" s="9"/>
      <c r="C42" s="9"/>
      <c r="E42" s="2"/>
      <c r="F42" s="2"/>
      <c r="G42" s="2"/>
      <c r="H42" s="2"/>
      <c r="I42" s="2"/>
      <c r="J42" s="2"/>
    </row>
    <row r="43" spans="2:10" ht="4.5" customHeight="1">
      <c r="B43" s="3"/>
      <c r="C43" s="4">
        <f>36000*100000</f>
        <v>3600000000</v>
      </c>
      <c r="D43" s="3"/>
      <c r="E43" s="2"/>
      <c r="F43" s="2"/>
      <c r="G43" s="2"/>
      <c r="H43" s="2"/>
      <c r="I43" s="2"/>
      <c r="J43" s="2"/>
    </row>
    <row r="44" spans="2:10" ht="19.5">
      <c r="B44" s="19" t="s">
        <v>17</v>
      </c>
      <c r="C44" s="6" t="str">
        <f>F4&amp;" "&amp;"36,000km"</f>
        <v>Actual Distance 36,000km</v>
      </c>
      <c r="D44" s="6" t="s">
        <v>27</v>
      </c>
      <c r="E44" s="2"/>
      <c r="F44" s="2"/>
      <c r="G44" s="2"/>
      <c r="H44" s="2"/>
      <c r="I44" s="2"/>
      <c r="J44" s="2"/>
    </row>
    <row r="45" spans="2:10" ht="19.5">
      <c r="B45" s="19"/>
      <c r="C45" s="7" t="str">
        <f>F5&amp;" "&amp;(ROUND($C43/$D$5,1))&amp;"cm"</f>
        <v>Scaled Distance 107.8cm</v>
      </c>
      <c r="D45" s="6" t="str">
        <f>C44</f>
        <v>Actual Distance 36,000km</v>
      </c>
      <c r="E45" s="2"/>
      <c r="F45" s="2"/>
      <c r="G45" s="2" t="str">
        <f>(ROUND($C43/$D$5,1))&amp;"cm"</f>
        <v>107.8cm</v>
      </c>
      <c r="H45" s="2"/>
      <c r="I45" s="2"/>
      <c r="J45" s="2"/>
    </row>
    <row r="46" spans="2:10" ht="19.5">
      <c r="B46" s="19"/>
      <c r="C46" s="6"/>
      <c r="D46" s="7" t="str">
        <f>C45</f>
        <v>Scaled Distance 107.8cm</v>
      </c>
      <c r="E46" s="2"/>
      <c r="F46" s="2"/>
      <c r="G46" s="2"/>
      <c r="H46" s="2"/>
      <c r="I46" s="2"/>
      <c r="J46" s="2"/>
    </row>
    <row r="47" spans="2:10" ht="4.5" customHeight="1">
      <c r="B47" s="8"/>
      <c r="C47" s="8"/>
      <c r="D47" s="8"/>
      <c r="E47" s="2"/>
      <c r="F47" s="2"/>
      <c r="G47" s="2"/>
      <c r="H47" s="2"/>
      <c r="I47" s="2"/>
      <c r="J47" s="2"/>
    </row>
    <row r="48" spans="2:10" ht="4.5" customHeight="1">
      <c r="B48" s="9"/>
      <c r="C48" s="9"/>
      <c r="D48" s="9"/>
      <c r="E48" s="2"/>
      <c r="F48" s="2"/>
      <c r="G48" s="2"/>
      <c r="H48" s="2"/>
      <c r="I48" s="2"/>
      <c r="J48" s="2"/>
    </row>
    <row r="49" spans="2:10" ht="4.5" customHeight="1">
      <c r="B49" s="3"/>
      <c r="C49" s="4">
        <f>384000*100000</f>
        <v>38400000000</v>
      </c>
      <c r="D49" s="3"/>
      <c r="E49" s="2"/>
      <c r="F49" s="2"/>
      <c r="G49" s="2"/>
      <c r="H49" s="2"/>
      <c r="I49" s="2"/>
      <c r="J49" s="2"/>
    </row>
    <row r="50" spans="2:10" ht="19.5">
      <c r="B50" s="19" t="s">
        <v>18</v>
      </c>
      <c r="C50" s="6" t="str">
        <f>F4&amp;" "&amp;"384,000km"</f>
        <v>Actual Distance 384,000km</v>
      </c>
      <c r="D50" s="14" t="s">
        <v>28</v>
      </c>
      <c r="E50" s="2"/>
      <c r="F50" s="2"/>
      <c r="G50" s="2"/>
      <c r="H50" s="2"/>
      <c r="I50" s="2"/>
      <c r="J50" s="2"/>
    </row>
    <row r="51" spans="2:10" ht="19.5">
      <c r="B51" s="19"/>
      <c r="C51" s="7" t="str">
        <f>F5&amp;" "&amp;(ROUND($C49/($D$5*100),2))&amp;"m"</f>
        <v>Scaled Distance 11.5m</v>
      </c>
      <c r="D51" s="6" t="str">
        <f>C50</f>
        <v>Actual Distance 384,000km</v>
      </c>
      <c r="E51" s="2"/>
      <c r="F51" s="2"/>
      <c r="G51" s="2" t="str">
        <f>(ROUND($C49/$D$5,1))&amp;"cm"</f>
        <v>1150cm</v>
      </c>
      <c r="H51" s="2"/>
      <c r="I51" s="2"/>
      <c r="J51" s="2"/>
    </row>
    <row r="52" spans="2:10" ht="19.5">
      <c r="B52" s="19"/>
      <c r="C52" s="6"/>
      <c r="D52" s="7" t="str">
        <f>C51</f>
        <v>Scaled Distance 11.5m</v>
      </c>
      <c r="E52" s="2"/>
      <c r="F52" s="2"/>
      <c r="G52" s="2"/>
      <c r="H52" s="2"/>
      <c r="I52" s="2"/>
      <c r="J52" s="2"/>
    </row>
    <row r="53" spans="2:10" ht="4.5" customHeight="1">
      <c r="B53" s="8"/>
      <c r="C53" s="8"/>
      <c r="D53" s="8"/>
      <c r="E53" s="2"/>
      <c r="F53" s="2"/>
      <c r="G53" s="2"/>
      <c r="H53" s="2"/>
      <c r="I53" s="2"/>
      <c r="J53" s="2"/>
    </row>
    <row r="54" spans="2:10" ht="4.5" customHeight="1">
      <c r="B54" s="9"/>
      <c r="C54" s="9"/>
      <c r="D54" s="9"/>
      <c r="E54" s="2"/>
      <c r="F54" s="2"/>
      <c r="G54" s="2"/>
      <c r="H54" s="2"/>
      <c r="I54" s="2"/>
      <c r="J54" s="2"/>
    </row>
    <row r="55" spans="2:10" ht="4.5" customHeight="1">
      <c r="B55" s="3"/>
      <c r="C55" s="4">
        <f>1500000*100000</f>
        <v>150000000000</v>
      </c>
      <c r="D55" s="3"/>
      <c r="E55" s="2"/>
      <c r="F55" s="2"/>
      <c r="G55" s="2"/>
      <c r="H55" s="2"/>
      <c r="I55" s="2"/>
      <c r="J55" s="2"/>
    </row>
    <row r="56" spans="2:10" ht="19.5">
      <c r="B56" s="20" t="s">
        <v>19</v>
      </c>
      <c r="C56" s="6" t="str">
        <f>F4&amp;" "&amp;"1,500,000km"</f>
        <v>Actual Distance 1,500,000km</v>
      </c>
      <c r="D56" s="14" t="s">
        <v>0</v>
      </c>
      <c r="E56" s="2"/>
      <c r="F56" s="2"/>
      <c r="G56" s="2"/>
      <c r="H56" s="2"/>
      <c r="I56" s="2"/>
      <c r="J56" s="2"/>
    </row>
    <row r="57" spans="2:10" ht="19.5">
      <c r="B57" s="20"/>
      <c r="C57" s="7" t="str">
        <f>F5&amp;" "&amp;(ROUND($C55/($D$5*100),2))&amp;"m"</f>
        <v>Scaled Distance 44.92m</v>
      </c>
      <c r="D57" s="6" t="str">
        <f>C56</f>
        <v>Actual Distance 1,500,000km</v>
      </c>
      <c r="E57" s="2"/>
      <c r="F57" s="2"/>
      <c r="G57" s="2" t="str">
        <f>(ROUND($C55/$D$5,1))&amp;"cm"</f>
        <v>4492.2cm</v>
      </c>
      <c r="H57" s="2"/>
      <c r="I57" s="2"/>
      <c r="J57" s="2"/>
    </row>
    <row r="58" spans="2:10" ht="19.5">
      <c r="B58" s="20"/>
      <c r="C58" s="6"/>
      <c r="D58" s="7" t="str">
        <f>C57</f>
        <v>Scaled Distance 44.92m</v>
      </c>
      <c r="E58" s="2"/>
      <c r="F58" s="2"/>
      <c r="G58" s="2"/>
      <c r="H58" s="2"/>
      <c r="I58" s="2"/>
      <c r="J58" s="2"/>
    </row>
    <row r="59" spans="2:10" ht="4.5" customHeight="1">
      <c r="B59" s="8"/>
      <c r="C59" s="8"/>
      <c r="D59" s="8"/>
      <c r="E59" s="2"/>
      <c r="F59" s="2"/>
      <c r="G59" s="2"/>
      <c r="H59" s="2"/>
      <c r="I59" s="2"/>
      <c r="J59" s="2"/>
    </row>
    <row r="60" spans="2:10" ht="4.5" customHeight="1">
      <c r="B60" s="9"/>
      <c r="C60" s="9"/>
      <c r="D60" s="9"/>
      <c r="E60" s="2"/>
      <c r="F60" s="2"/>
      <c r="G60" s="2"/>
      <c r="H60" s="2"/>
      <c r="I60" s="2"/>
      <c r="J60" s="2"/>
    </row>
    <row r="61" spans="2:10" ht="4.5" customHeight="1">
      <c r="B61" s="3"/>
      <c r="C61" s="4">
        <f>150000000*100000</f>
        <v>15000000000000</v>
      </c>
      <c r="D61" s="3"/>
      <c r="E61" s="2"/>
      <c r="F61" s="2"/>
      <c r="G61" s="2"/>
      <c r="H61" s="2"/>
      <c r="I61" s="2"/>
      <c r="J61" s="2"/>
    </row>
    <row r="62" spans="2:10" ht="19.5">
      <c r="B62" s="19" t="s">
        <v>20</v>
      </c>
      <c r="C62" s="6" t="str">
        <f>F4&amp;" "&amp;"150,000,000km"</f>
        <v>Actual Distance 150,000,000km</v>
      </c>
      <c r="D62" s="6" t="s">
        <v>29</v>
      </c>
      <c r="E62" s="2"/>
      <c r="F62" s="2"/>
      <c r="G62" s="2"/>
      <c r="H62" s="2"/>
      <c r="I62" s="2"/>
      <c r="J62" s="2"/>
    </row>
    <row r="63" spans="2:10" ht="19.5">
      <c r="B63" s="19"/>
      <c r="C63" s="7" t="str">
        <f>F5&amp;" "&amp;(ROUND($C61/($D$5*100000),1))&amp;"km"</f>
        <v>Scaled Distance 4.5km</v>
      </c>
      <c r="D63" s="6" t="str">
        <f>C62</f>
        <v>Actual Distance 150,000,000km</v>
      </c>
      <c r="E63" s="2"/>
      <c r="F63" s="2"/>
      <c r="G63" s="2" t="str">
        <f>(ROUND($C61/$D$5,-2))&amp;"cm"</f>
        <v>449200cm</v>
      </c>
      <c r="H63" s="2"/>
      <c r="I63" s="2"/>
      <c r="J63" s="2"/>
    </row>
    <row r="64" spans="2:10" ht="19.5">
      <c r="B64" s="19"/>
      <c r="C64" s="6"/>
      <c r="D64" s="7" t="str">
        <f>C63</f>
        <v>Scaled Distance 4.5km</v>
      </c>
      <c r="E64" s="2"/>
      <c r="F64" s="2"/>
      <c r="G64" s="2"/>
      <c r="H64" s="2"/>
      <c r="I64" s="2"/>
      <c r="J64" s="2"/>
    </row>
    <row r="65" spans="2:10" ht="4.5" customHeight="1">
      <c r="B65" s="8"/>
      <c r="C65" s="8"/>
      <c r="D65" s="10"/>
      <c r="E65" s="2"/>
      <c r="F65" s="2"/>
      <c r="G65" s="2"/>
      <c r="H65" s="2"/>
      <c r="I65" s="2"/>
      <c r="J65" s="2"/>
    </row>
    <row r="66" spans="2:10" ht="4.5" customHeight="1">
      <c r="B66" s="9"/>
      <c r="C66" s="9"/>
      <c r="D66" s="9"/>
      <c r="E66" s="2"/>
      <c r="F66" s="2"/>
      <c r="G66" s="2"/>
      <c r="H66" s="2"/>
      <c r="I66" s="2"/>
      <c r="J66" s="2"/>
    </row>
    <row r="67" spans="2:10" ht="4.5" customHeight="1">
      <c r="B67" s="3"/>
      <c r="C67" s="4">
        <f>4788000000*100000</f>
        <v>478800000000000</v>
      </c>
      <c r="D67" s="3"/>
      <c r="E67" s="2"/>
      <c r="F67" s="2"/>
      <c r="G67" s="2"/>
      <c r="H67" s="2"/>
      <c r="I67" s="2"/>
      <c r="J67" s="2"/>
    </row>
    <row r="68" spans="2:10" ht="19.5">
      <c r="B68" s="19" t="s">
        <v>47</v>
      </c>
      <c r="C68" s="6" t="str">
        <f>F11&amp;" "&amp;"4,788,000,000km"</f>
        <v> 4,788,000,000km</v>
      </c>
      <c r="D68" s="6" t="s">
        <v>48</v>
      </c>
      <c r="E68" s="2"/>
      <c r="F68" s="2"/>
      <c r="G68" s="2"/>
      <c r="H68" s="2"/>
      <c r="I68" s="2"/>
      <c r="J68" s="2"/>
    </row>
    <row r="69" spans="2:10" ht="19.5">
      <c r="B69" s="19"/>
      <c r="C69" s="7" t="str">
        <f>F12&amp;" "&amp;(ROUND($C67/($D$5*100000),1))&amp;"km"</f>
        <v> 143.4km</v>
      </c>
      <c r="D69" s="6" t="str">
        <f>C68</f>
        <v> 4,788,000,000km</v>
      </c>
      <c r="E69" s="2"/>
      <c r="F69" s="2"/>
      <c r="G69" s="2"/>
      <c r="H69" s="2"/>
      <c r="I69" s="2"/>
      <c r="J69" s="2"/>
    </row>
    <row r="70" spans="2:10" ht="19.5">
      <c r="B70" s="19"/>
      <c r="C70" s="6"/>
      <c r="D70" s="7" t="str">
        <f>C69</f>
        <v> 143.4km</v>
      </c>
      <c r="E70" s="2"/>
      <c r="F70" s="2"/>
      <c r="G70" s="2"/>
      <c r="H70" s="2"/>
      <c r="I70" s="2"/>
      <c r="J70" s="2"/>
    </row>
    <row r="71" spans="2:10" ht="4.5" customHeight="1">
      <c r="B71" s="8"/>
      <c r="C71" s="8"/>
      <c r="D71" s="10"/>
      <c r="E71" s="2"/>
      <c r="F71" s="2"/>
      <c r="G71" s="2"/>
      <c r="H71" s="2"/>
      <c r="I71" s="2"/>
      <c r="J71" s="2"/>
    </row>
    <row r="72" spans="2:10" ht="4.5" customHeight="1">
      <c r="B72" s="9"/>
      <c r="C72" s="9"/>
      <c r="E72" s="2"/>
      <c r="F72" s="2"/>
      <c r="G72" s="2"/>
      <c r="H72" s="2"/>
      <c r="I72" s="2"/>
      <c r="J72" s="2"/>
    </row>
    <row r="73" spans="2:10" ht="4.5" customHeight="1">
      <c r="B73" s="3"/>
      <c r="C73" s="4">
        <f>40000000000000*100000</f>
        <v>4E+18</v>
      </c>
      <c r="D73" s="5"/>
      <c r="E73" s="2"/>
      <c r="F73" s="2"/>
      <c r="G73" s="2"/>
      <c r="H73" s="2"/>
      <c r="I73" s="2"/>
      <c r="J73" s="2"/>
    </row>
    <row r="74" spans="2:10" ht="19.5" customHeight="1">
      <c r="B74" s="19" t="s">
        <v>21</v>
      </c>
      <c r="C74" s="15" t="str">
        <f>F4&amp;" "&amp;"40,000,000,000,000km"</f>
        <v>Actual Distance 40,000,000,000,000km</v>
      </c>
      <c r="D74" s="14" t="s">
        <v>30</v>
      </c>
      <c r="E74" s="2"/>
      <c r="F74" s="2"/>
      <c r="G74" s="2"/>
      <c r="H74" s="2"/>
      <c r="I74" s="2"/>
      <c r="J74" s="2"/>
    </row>
    <row r="75" spans="2:10" ht="19.5">
      <c r="B75" s="19"/>
      <c r="C75" s="7" t="str">
        <f>F5&amp;" "&amp;(ROUND($C73/($D$5*100000),0))&amp;"km"</f>
        <v>Scaled Distance 1197917km</v>
      </c>
      <c r="D75" s="15" t="str">
        <f>C74</f>
        <v>Actual Distance 40,000,000,000,000km</v>
      </c>
      <c r="E75" s="2"/>
      <c r="F75" s="2"/>
      <c r="G75" s="2" t="str">
        <f>(ROUND($C73/$D$5,-2))&amp;"cm"</f>
        <v>119791666700cm</v>
      </c>
      <c r="H75" s="2"/>
      <c r="I75" s="2"/>
      <c r="J75" s="2"/>
    </row>
    <row r="76" spans="2:10" ht="19.5">
      <c r="B76" s="19"/>
      <c r="C76" s="7"/>
      <c r="D76" s="7" t="str">
        <f>C75</f>
        <v>Scaled Distance 1197917km</v>
      </c>
      <c r="E76" s="2"/>
      <c r="F76" s="2"/>
      <c r="G76" s="2"/>
      <c r="H76" s="2"/>
      <c r="I76" s="2"/>
      <c r="J76" s="2"/>
    </row>
    <row r="77" spans="2:10" ht="4.5" customHeight="1">
      <c r="B77" s="10"/>
      <c r="C77" s="10"/>
      <c r="D77" s="10"/>
      <c r="E77" s="2"/>
      <c r="F77" s="2"/>
      <c r="G77" s="2"/>
      <c r="H77" s="2"/>
      <c r="I77" s="2"/>
      <c r="J77" s="2"/>
    </row>
    <row r="78" spans="5:10" ht="15" customHeight="1">
      <c r="E78" s="2"/>
      <c r="F78" s="2"/>
      <c r="G78" s="2"/>
      <c r="H78" s="2"/>
      <c r="I78" s="2"/>
      <c r="J78" s="2"/>
    </row>
    <row r="79" spans="5:10" ht="15" customHeight="1">
      <c r="E79" s="2"/>
      <c r="F79" s="2"/>
      <c r="G79" s="2"/>
      <c r="H79" s="2"/>
      <c r="I79" s="2"/>
      <c r="J79" s="2"/>
    </row>
    <row r="80" spans="5:10" ht="15" customHeight="1">
      <c r="E80" s="2"/>
      <c r="F80" s="2"/>
      <c r="G80" s="2"/>
      <c r="H80" s="2"/>
      <c r="I80" s="2"/>
      <c r="J80" s="2"/>
    </row>
    <row r="81" spans="4:10" ht="15" customHeight="1">
      <c r="D81" s="9"/>
      <c r="E81" s="2"/>
      <c r="F81" s="2"/>
      <c r="G81" s="2"/>
      <c r="H81" s="2"/>
      <c r="I81" s="2"/>
      <c r="J81" s="2"/>
    </row>
    <row r="82" spans="5:10" ht="15" customHeight="1">
      <c r="E82" s="2"/>
      <c r="F82" s="2"/>
      <c r="G82" s="2"/>
      <c r="H82" s="2"/>
      <c r="I82" s="2"/>
      <c r="J82" s="2"/>
    </row>
    <row r="83" spans="4:10" ht="15" customHeight="1">
      <c r="D83" s="9"/>
      <c r="E83" s="2"/>
      <c r="F83" s="2"/>
      <c r="G83" s="2"/>
      <c r="H83" s="2"/>
      <c r="I83" s="2"/>
      <c r="J83" s="2"/>
    </row>
    <row r="84" spans="4:10" ht="15" customHeight="1">
      <c r="D84" s="9"/>
      <c r="E84" s="2"/>
      <c r="F84" s="2"/>
      <c r="G84" s="2"/>
      <c r="H84" s="2"/>
      <c r="I84" s="2"/>
      <c r="J84" s="2"/>
    </row>
    <row r="85" spans="5:10" ht="15" customHeight="1">
      <c r="E85" s="2"/>
      <c r="F85" s="2"/>
      <c r="G85" s="2"/>
      <c r="H85" s="2"/>
      <c r="I85" s="2"/>
      <c r="J85" s="2"/>
    </row>
    <row r="86" spans="5:10" ht="15" customHeight="1">
      <c r="E86" s="2"/>
      <c r="F86" s="2"/>
      <c r="G86" s="2"/>
      <c r="H86" s="2"/>
      <c r="I86" s="2"/>
      <c r="J86" s="2"/>
    </row>
    <row r="87" spans="4:10" ht="15" customHeight="1">
      <c r="D87" s="9"/>
      <c r="E87" s="2"/>
      <c r="F87" s="2"/>
      <c r="G87" s="2"/>
      <c r="H87" s="2"/>
      <c r="I87" s="2"/>
      <c r="J87" s="2"/>
    </row>
    <row r="88" spans="5:10" ht="15" customHeight="1">
      <c r="E88" s="2"/>
      <c r="F88" s="2"/>
      <c r="G88" s="2"/>
      <c r="H88" s="2"/>
      <c r="I88" s="2"/>
      <c r="J88" s="2"/>
    </row>
    <row r="89" spans="5:10" ht="15" customHeight="1">
      <c r="E89" s="2"/>
      <c r="F89" s="2"/>
      <c r="G89" s="2"/>
      <c r="H89" s="2"/>
      <c r="I89" s="2"/>
      <c r="J89" s="2"/>
    </row>
    <row r="90" spans="5:10" ht="15" customHeight="1">
      <c r="E90" s="2"/>
      <c r="F90" s="2"/>
      <c r="G90" s="2"/>
      <c r="H90" s="2"/>
      <c r="I90" s="2"/>
      <c r="J90" s="2"/>
    </row>
    <row r="91" spans="5:10" ht="15" customHeight="1">
      <c r="E91" s="2"/>
      <c r="F91" s="2"/>
      <c r="G91" s="2"/>
      <c r="H91" s="2"/>
      <c r="I91" s="2"/>
      <c r="J91" s="2"/>
    </row>
    <row r="92" spans="5:10" ht="15" customHeight="1">
      <c r="E92" s="2"/>
      <c r="F92" s="2"/>
      <c r="G92" s="2"/>
      <c r="H92" s="2"/>
      <c r="I92" s="2"/>
      <c r="J92" s="2"/>
    </row>
    <row r="93" spans="5:10" ht="15" customHeight="1">
      <c r="E93" s="2"/>
      <c r="F93" s="2"/>
      <c r="G93" s="2"/>
      <c r="H93" s="2"/>
      <c r="I93" s="2"/>
      <c r="J93" s="2"/>
    </row>
    <row r="94" spans="5:10" ht="15" customHeight="1">
      <c r="E94" s="2"/>
      <c r="F94" s="2"/>
      <c r="G94" s="2"/>
      <c r="H94" s="2"/>
      <c r="I94" s="2"/>
      <c r="J94" s="2"/>
    </row>
    <row r="95" spans="5:10" ht="15" customHeight="1">
      <c r="E95" s="2"/>
      <c r="F95" s="2"/>
      <c r="G95" s="2"/>
      <c r="H95" s="2"/>
      <c r="I95" s="2"/>
      <c r="J95" s="2"/>
    </row>
    <row r="96" spans="5:10" ht="15" customHeight="1">
      <c r="E96" s="2"/>
      <c r="F96" s="2"/>
      <c r="G96" s="2"/>
      <c r="H96" s="2"/>
      <c r="I96" s="2"/>
      <c r="J96" s="2"/>
    </row>
    <row r="97" spans="5:10" ht="15" customHeight="1">
      <c r="E97" s="2"/>
      <c r="F97" s="2"/>
      <c r="G97" s="2"/>
      <c r="H97" s="2"/>
      <c r="I97" s="2"/>
      <c r="J97" s="2"/>
    </row>
    <row r="98" spans="5:10" ht="15" customHeight="1">
      <c r="E98" s="2"/>
      <c r="F98" s="2"/>
      <c r="G98" s="2"/>
      <c r="H98" s="2"/>
      <c r="I98" s="2"/>
      <c r="J98" s="2"/>
    </row>
    <row r="99" spans="5:10" ht="15" customHeight="1">
      <c r="E99" s="2"/>
      <c r="F99" s="2"/>
      <c r="G99" s="2"/>
      <c r="H99" s="2"/>
      <c r="I99" s="2"/>
      <c r="J99" s="2"/>
    </row>
    <row r="100" spans="5:10" ht="15" customHeight="1">
      <c r="E100" s="2"/>
      <c r="F100" s="2"/>
      <c r="G100" s="2"/>
      <c r="H100" s="2"/>
      <c r="I100" s="2"/>
      <c r="J100" s="2"/>
    </row>
    <row r="101" spans="5:10" ht="15" customHeight="1">
      <c r="E101" s="2"/>
      <c r="F101" s="2"/>
      <c r="G101" s="2"/>
      <c r="H101" s="2"/>
      <c r="I101" s="2"/>
      <c r="J101" s="2"/>
    </row>
    <row r="102" spans="5:10" ht="15" customHeight="1">
      <c r="E102" s="2"/>
      <c r="F102" s="2"/>
      <c r="G102" s="2"/>
      <c r="H102" s="2"/>
      <c r="I102" s="2"/>
      <c r="J102" s="2"/>
    </row>
    <row r="103" spans="5:10" ht="15" customHeight="1">
      <c r="E103" s="2"/>
      <c r="F103" s="2"/>
      <c r="G103" s="2"/>
      <c r="H103" s="2"/>
      <c r="I103" s="2"/>
      <c r="J103" s="2"/>
    </row>
    <row r="104" spans="5:10" ht="15" customHeight="1">
      <c r="E104" s="2"/>
      <c r="F104" s="2"/>
      <c r="G104" s="2"/>
      <c r="H104" s="2"/>
      <c r="I104" s="2"/>
      <c r="J104" s="2"/>
    </row>
    <row r="105" spans="5:10" ht="15" customHeight="1">
      <c r="E105" s="2"/>
      <c r="F105" s="2"/>
      <c r="G105" s="2"/>
      <c r="H105" s="2"/>
      <c r="I105" s="2"/>
      <c r="J105" s="2"/>
    </row>
    <row r="106" spans="5:10" ht="15" customHeight="1">
      <c r="E106" s="2"/>
      <c r="F106" s="2"/>
      <c r="G106" s="2"/>
      <c r="H106" s="2"/>
      <c r="I106" s="2"/>
      <c r="J106" s="2"/>
    </row>
    <row r="107" spans="5:10" ht="15" customHeight="1">
      <c r="E107" s="2"/>
      <c r="F107" s="2"/>
      <c r="G107" s="2"/>
      <c r="H107" s="2"/>
      <c r="I107" s="2"/>
      <c r="J107" s="2"/>
    </row>
    <row r="108" spans="5:10" ht="15" customHeight="1">
      <c r="E108" s="2"/>
      <c r="F108" s="2"/>
      <c r="G108" s="2"/>
      <c r="H108" s="2"/>
      <c r="I108" s="2"/>
      <c r="J108" s="2"/>
    </row>
    <row r="109" spans="5:10" ht="15" customHeight="1">
      <c r="E109" s="2"/>
      <c r="F109" s="2"/>
      <c r="G109" s="2"/>
      <c r="H109" s="2"/>
      <c r="I109" s="2"/>
      <c r="J109" s="2"/>
    </row>
    <row r="110" spans="5:10" ht="15" customHeight="1">
      <c r="E110" s="2"/>
      <c r="F110" s="2"/>
      <c r="G110" s="2"/>
      <c r="H110" s="2"/>
      <c r="I110" s="2"/>
      <c r="J110" s="2"/>
    </row>
  </sheetData>
  <sheetProtection/>
  <mergeCells count="13">
    <mergeCell ref="B2:D2"/>
    <mergeCell ref="B8:B10"/>
    <mergeCell ref="B14:B16"/>
    <mergeCell ref="B26:B28"/>
    <mergeCell ref="B20:B22"/>
    <mergeCell ref="B68:B70"/>
    <mergeCell ref="B32:B34"/>
    <mergeCell ref="B56:B58"/>
    <mergeCell ref="B62:B64"/>
    <mergeCell ref="B74:B76"/>
    <mergeCell ref="B38:B40"/>
    <mergeCell ref="B44:B46"/>
    <mergeCell ref="B50:B52"/>
  </mergeCells>
  <hyperlinks>
    <hyperlink ref="D4" location="Sheet2!A1" display="Back to Title Page"/>
  </hyperlink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scale="92" r:id="rId1"/>
  <rowBreaks count="1" manualBreakCount="1">
    <brk id="78" min="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H87"/>
  <sheetViews>
    <sheetView zoomScale="75" zoomScaleNormal="75" zoomScalePageLayoutView="0" workbookViewId="0" topLeftCell="A1">
      <selection activeCell="D4" sqref="D4"/>
    </sheetView>
  </sheetViews>
  <sheetFormatPr defaultColWidth="9.140625" defaultRowHeight="15" customHeight="1"/>
  <cols>
    <col min="1" max="1" width="2.28125" style="1" customWidth="1"/>
    <col min="2" max="4" width="54.140625" style="1" customWidth="1"/>
    <col min="5" max="5" width="9.140625" style="1" customWidth="1"/>
    <col min="6" max="6" width="16.140625" style="1" bestFit="1" customWidth="1"/>
    <col min="7" max="7" width="15.57421875" style="1" bestFit="1" customWidth="1"/>
    <col min="8" max="16384" width="9.140625" style="1" customWidth="1"/>
  </cols>
  <sheetData>
    <row r="1" ht="15" customHeight="1" thickBot="1"/>
    <row r="2" spans="2:4" ht="27" customHeight="1" thickBot="1">
      <c r="B2" s="21" t="s">
        <v>31</v>
      </c>
      <c r="C2" s="22"/>
      <c r="D2" s="23"/>
    </row>
    <row r="3" ht="15" customHeight="1">
      <c r="D3" s="2">
        <f>G6*100</f>
        <v>4007360000</v>
      </c>
    </row>
    <row r="4" spans="2:8" ht="19.5" customHeight="1">
      <c r="B4" s="13" t="s">
        <v>10</v>
      </c>
      <c r="C4" s="12">
        <v>1000</v>
      </c>
      <c r="D4" s="18" t="s">
        <v>40</v>
      </c>
      <c r="E4" s="2" t="s">
        <v>5</v>
      </c>
      <c r="F4" s="2" t="s">
        <v>7</v>
      </c>
      <c r="G4" s="2">
        <v>25046</v>
      </c>
      <c r="H4" s="2" t="s">
        <v>2</v>
      </c>
    </row>
    <row r="5" spans="3:8" ht="19.5" customHeight="1">
      <c r="C5" s="11" t="s">
        <v>9</v>
      </c>
      <c r="D5" s="2">
        <f>D3/C4</f>
        <v>4007360</v>
      </c>
      <c r="E5" s="2" t="s">
        <v>6</v>
      </c>
      <c r="F5" s="2" t="s">
        <v>8</v>
      </c>
      <c r="G5" s="2">
        <f>G4*8/5</f>
        <v>40073.6</v>
      </c>
      <c r="H5" s="2" t="s">
        <v>3</v>
      </c>
    </row>
    <row r="6" spans="4:8" ht="15" customHeight="1">
      <c r="D6" s="2"/>
      <c r="E6" s="2"/>
      <c r="F6" s="2"/>
      <c r="G6" s="2">
        <f>G5*1000</f>
        <v>40073600</v>
      </c>
      <c r="H6" s="2" t="s">
        <v>4</v>
      </c>
    </row>
    <row r="7" spans="2:4" ht="4.5" customHeight="1">
      <c r="B7" s="3"/>
      <c r="C7" s="4">
        <f>40*100000</f>
        <v>4000000</v>
      </c>
      <c r="D7" s="5"/>
    </row>
    <row r="8" spans="2:4" ht="19.5" customHeight="1">
      <c r="B8" s="19" t="s">
        <v>11</v>
      </c>
      <c r="C8" s="6" t="str">
        <f>F4&amp;" "&amp;"40km"</f>
        <v>Actual Distance 40km</v>
      </c>
      <c r="D8" s="6" t="s">
        <v>22</v>
      </c>
    </row>
    <row r="9" spans="2:7" ht="19.5">
      <c r="B9" s="19"/>
      <c r="C9" s="7" t="str">
        <f>F5&amp;" "&amp;(ROUND($C7/$D$5,2))&amp;"cm"</f>
        <v>Scaled Distance 1cm</v>
      </c>
      <c r="D9" s="6" t="str">
        <f>C8</f>
        <v>Actual Distance 40km</v>
      </c>
      <c r="G9" s="2" t="str">
        <f>(ROUND($C7/$D$5,2))&amp;"cm"</f>
        <v>1cm</v>
      </c>
    </row>
    <row r="10" spans="2:7" ht="19.5">
      <c r="B10" s="19"/>
      <c r="C10" s="6"/>
      <c r="D10" s="7" t="str">
        <f>C9</f>
        <v>Scaled Distance 1cm</v>
      </c>
      <c r="G10" s="2"/>
    </row>
    <row r="11" spans="2:7" ht="4.5" customHeight="1">
      <c r="B11" s="8"/>
      <c r="C11" s="8"/>
      <c r="D11" s="8"/>
      <c r="G11" s="2"/>
    </row>
    <row r="12" spans="2:7" ht="4.5" customHeight="1">
      <c r="B12" s="9"/>
      <c r="C12" s="9"/>
      <c r="D12" s="9"/>
      <c r="G12" s="2"/>
    </row>
    <row r="13" spans="2:7" ht="4.5" customHeight="1">
      <c r="B13" s="3"/>
      <c r="C13" s="4">
        <f>80*100000</f>
        <v>8000000</v>
      </c>
      <c r="D13" s="5"/>
      <c r="G13" s="2"/>
    </row>
    <row r="14" spans="2:7" ht="19.5" customHeight="1">
      <c r="B14" s="19" t="s">
        <v>12</v>
      </c>
      <c r="C14" s="6" t="str">
        <f>F4&amp;" "&amp;"80km"</f>
        <v>Actual Distance 80km</v>
      </c>
      <c r="D14" s="6" t="s">
        <v>23</v>
      </c>
      <c r="G14" s="2"/>
    </row>
    <row r="15" spans="2:7" ht="19.5">
      <c r="B15" s="19"/>
      <c r="C15" s="7" t="str">
        <f>F5&amp;" "&amp;(ROUND($C13/$D$5,2))&amp;"cm"</f>
        <v>Scaled Distance 2cm</v>
      </c>
      <c r="D15" s="6" t="str">
        <f>C14</f>
        <v>Actual Distance 80km</v>
      </c>
      <c r="G15" s="2" t="str">
        <f>(ROUND($C13/$D$5,2))&amp;"cm"</f>
        <v>2cm</v>
      </c>
    </row>
    <row r="16" spans="2:7" ht="19.5">
      <c r="B16" s="19"/>
      <c r="C16" s="6"/>
      <c r="D16" s="7" t="str">
        <f>C15</f>
        <v>Scaled Distance 2cm</v>
      </c>
      <c r="G16" s="2"/>
    </row>
    <row r="17" spans="2:7" ht="4.5" customHeight="1">
      <c r="B17" s="8"/>
      <c r="C17" s="8"/>
      <c r="D17" s="8"/>
      <c r="G17" s="2"/>
    </row>
    <row r="18" spans="2:7" ht="4.5" customHeight="1">
      <c r="B18" s="9"/>
      <c r="C18" s="9"/>
      <c r="D18" s="9"/>
      <c r="G18" s="2"/>
    </row>
    <row r="19" spans="2:7" ht="4.5" customHeight="1">
      <c r="B19" s="3"/>
      <c r="C19" s="4">
        <f>10*100000</f>
        <v>1000000</v>
      </c>
      <c r="D19" s="5"/>
      <c r="G19" s="2"/>
    </row>
    <row r="20" spans="2:7" ht="19.5">
      <c r="B20" s="19" t="s">
        <v>13</v>
      </c>
      <c r="C20" s="6" t="str">
        <f>F4&amp;" "&amp;"10km"</f>
        <v>Actual Distance 10km</v>
      </c>
      <c r="D20" s="14" t="s">
        <v>24</v>
      </c>
      <c r="G20" s="2"/>
    </row>
    <row r="21" spans="2:7" ht="19.5">
      <c r="B21" s="19"/>
      <c r="C21" s="7" t="str">
        <f>F5&amp;" "&amp;(ROUND($C19/$D$5,2))&amp;"cm"</f>
        <v>Scaled Distance 0.25cm</v>
      </c>
      <c r="D21" s="6" t="str">
        <f>C20</f>
        <v>Actual Distance 10km</v>
      </c>
      <c r="G21" s="2" t="str">
        <f>(ROUND($C19/$D$5,2))&amp;"cm"</f>
        <v>0.25cm</v>
      </c>
    </row>
    <row r="22" spans="2:7" ht="19.5">
      <c r="B22" s="19"/>
      <c r="C22" s="6"/>
      <c r="D22" s="7" t="str">
        <f>C21</f>
        <v>Scaled Distance 0.25cm</v>
      </c>
      <c r="G22" s="2"/>
    </row>
    <row r="23" spans="2:7" ht="4.5" customHeight="1">
      <c r="B23" s="8"/>
      <c r="C23" s="8"/>
      <c r="D23" s="8"/>
      <c r="G23" s="2"/>
    </row>
    <row r="24" spans="2:7" ht="4.5" customHeight="1">
      <c r="B24" s="9"/>
      <c r="C24" s="9"/>
      <c r="D24" s="9"/>
      <c r="G24" s="2"/>
    </row>
    <row r="25" spans="2:7" ht="4.5" customHeight="1">
      <c r="B25" s="3"/>
      <c r="C25" s="4">
        <f>300*100000</f>
        <v>30000000</v>
      </c>
      <c r="D25" s="3"/>
      <c r="G25" s="2"/>
    </row>
    <row r="26" spans="2:7" ht="19.5">
      <c r="B26" s="19" t="s">
        <v>14</v>
      </c>
      <c r="C26" s="6" t="str">
        <f>F4&amp;" "&amp;"300km"</f>
        <v>Actual Distance 300km</v>
      </c>
      <c r="D26" s="14" t="s">
        <v>25</v>
      </c>
      <c r="G26" s="2"/>
    </row>
    <row r="27" spans="2:7" ht="19.5">
      <c r="B27" s="19"/>
      <c r="C27" s="7" t="str">
        <f>F5&amp;" "&amp;(ROUND($C25/$D$5,2))&amp;"cm"</f>
        <v>Scaled Distance 7.49cm</v>
      </c>
      <c r="D27" s="6" t="str">
        <f>C26</f>
        <v>Actual Distance 300km</v>
      </c>
      <c r="G27" s="2" t="str">
        <f>(ROUND($C25/$D$5,2))&amp;"cm"</f>
        <v>7.49cm</v>
      </c>
    </row>
    <row r="28" spans="2:7" ht="19.5">
      <c r="B28" s="19"/>
      <c r="C28" s="6"/>
      <c r="D28" s="7" t="str">
        <f>C27</f>
        <v>Scaled Distance 7.49cm</v>
      </c>
      <c r="G28" s="2"/>
    </row>
    <row r="29" spans="2:7" ht="4.5" customHeight="1">
      <c r="B29" s="8"/>
      <c r="C29" s="8"/>
      <c r="D29" s="10"/>
      <c r="G29" s="2"/>
    </row>
    <row r="30" spans="2:7" ht="4.5" customHeight="1">
      <c r="B30" s="9"/>
      <c r="C30" s="9"/>
      <c r="G30" s="2"/>
    </row>
    <row r="31" spans="2:7" ht="4.5" customHeight="1">
      <c r="B31" s="3"/>
      <c r="C31" s="4">
        <f>726*100000</f>
        <v>72600000</v>
      </c>
      <c r="D31" s="3"/>
      <c r="G31" s="2"/>
    </row>
    <row r="32" spans="2:7" ht="19.5">
      <c r="B32" s="19" t="s">
        <v>15</v>
      </c>
      <c r="C32" s="6" t="str">
        <f>F4&amp;" "&amp;"726km"</f>
        <v>Actual Distance 726km</v>
      </c>
      <c r="D32" s="6" t="s">
        <v>26</v>
      </c>
      <c r="G32" s="2"/>
    </row>
    <row r="33" spans="2:7" ht="19.5">
      <c r="B33" s="19"/>
      <c r="C33" s="7" t="str">
        <f>F5&amp;" "&amp;(ROUND($C31/$D$5,2))&amp;"cm"</f>
        <v>Scaled Distance 18.12cm</v>
      </c>
      <c r="D33" s="6" t="str">
        <f>C32</f>
        <v>Actual Distance 726km</v>
      </c>
      <c r="G33" s="2" t="str">
        <f>(ROUND($C31/$D$5,2))&amp;"cm"</f>
        <v>18.12cm</v>
      </c>
    </row>
    <row r="34" spans="2:7" ht="19.5">
      <c r="B34" s="19"/>
      <c r="C34" s="6"/>
      <c r="D34" s="7" t="str">
        <f>C33</f>
        <v>Scaled Distance 18.12cm</v>
      </c>
      <c r="G34" s="2"/>
    </row>
    <row r="35" spans="2:7" ht="4.5" customHeight="1">
      <c r="B35" s="8"/>
      <c r="C35" s="8"/>
      <c r="D35" s="10"/>
      <c r="G35" s="2"/>
    </row>
    <row r="36" spans="2:7" ht="4.5" customHeight="1">
      <c r="B36" s="9"/>
      <c r="C36" s="9"/>
      <c r="G36" s="2"/>
    </row>
    <row r="37" spans="2:7" ht="4.5" customHeight="1">
      <c r="B37" s="3"/>
      <c r="C37" s="4">
        <f>20000*100000</f>
        <v>2000000000</v>
      </c>
      <c r="D37" s="3"/>
      <c r="G37" s="2"/>
    </row>
    <row r="38" spans="2:7" ht="19.5">
      <c r="B38" s="19" t="s">
        <v>16</v>
      </c>
      <c r="C38" s="6" t="str">
        <f>F4&amp;" "&amp;"20,000km"</f>
        <v>Actual Distance 20,000km</v>
      </c>
      <c r="D38" s="14" t="s">
        <v>1</v>
      </c>
      <c r="G38" s="2"/>
    </row>
    <row r="39" spans="2:7" ht="19.5">
      <c r="B39" s="19"/>
      <c r="C39" s="7" t="str">
        <f>F5&amp;" "&amp;(ROUND($C37/$D$5,1))&amp;"cm"</f>
        <v>Scaled Distance 499.1cm</v>
      </c>
      <c r="D39" s="6" t="str">
        <f>C38</f>
        <v>Actual Distance 20,000km</v>
      </c>
      <c r="G39" s="2" t="str">
        <f>(ROUND($C37/$D$5,1))&amp;"cm"</f>
        <v>499.1cm</v>
      </c>
    </row>
    <row r="40" spans="2:7" ht="19.5">
      <c r="B40" s="19"/>
      <c r="C40" s="6"/>
      <c r="D40" s="7" t="str">
        <f>C39</f>
        <v>Scaled Distance 499.1cm</v>
      </c>
      <c r="G40" s="2"/>
    </row>
    <row r="41" spans="2:7" ht="4.5" customHeight="1">
      <c r="B41" s="8"/>
      <c r="C41" s="8"/>
      <c r="D41" s="10"/>
      <c r="G41" s="2"/>
    </row>
    <row r="42" spans="2:7" ht="4.5" customHeight="1">
      <c r="B42" s="9"/>
      <c r="C42" s="9"/>
      <c r="G42" s="2"/>
    </row>
    <row r="43" spans="2:7" ht="4.5" customHeight="1">
      <c r="B43" s="3"/>
      <c r="C43" s="4">
        <f>36000*100000</f>
        <v>3600000000</v>
      </c>
      <c r="D43" s="3"/>
      <c r="G43" s="2"/>
    </row>
    <row r="44" spans="2:7" ht="19.5">
      <c r="B44" s="19" t="s">
        <v>17</v>
      </c>
      <c r="C44" s="6" t="str">
        <f>F4&amp;" "&amp;"36,000km"</f>
        <v>Actual Distance 36,000km</v>
      </c>
      <c r="D44" s="6" t="s">
        <v>27</v>
      </c>
      <c r="G44" s="2"/>
    </row>
    <row r="45" spans="2:7" ht="19.5">
      <c r="B45" s="19"/>
      <c r="C45" s="7" t="str">
        <f>F5&amp;" "&amp;(ROUND($C43/($D$5*100),2))&amp;"m"</f>
        <v>Scaled Distance 8.98m</v>
      </c>
      <c r="D45" s="6" t="str">
        <f>C44</f>
        <v>Actual Distance 36,000km</v>
      </c>
      <c r="G45" s="2" t="str">
        <f>(ROUND($C43/$D$5,1))&amp;"cm"</f>
        <v>898.3cm</v>
      </c>
    </row>
    <row r="46" spans="2:7" ht="19.5">
      <c r="B46" s="19"/>
      <c r="C46" s="6"/>
      <c r="D46" s="7" t="str">
        <f>C45</f>
        <v>Scaled Distance 8.98m</v>
      </c>
      <c r="G46" s="2"/>
    </row>
    <row r="47" spans="2:7" ht="4.5" customHeight="1">
      <c r="B47" s="8"/>
      <c r="C47" s="8"/>
      <c r="D47" s="8"/>
      <c r="G47" s="2"/>
    </row>
    <row r="48" spans="2:7" ht="4.5" customHeight="1">
      <c r="B48" s="9"/>
      <c r="C48" s="9"/>
      <c r="D48" s="9"/>
      <c r="G48" s="2"/>
    </row>
    <row r="49" spans="2:7" ht="4.5" customHeight="1">
      <c r="B49" s="3"/>
      <c r="C49" s="4">
        <f>384000*100000</f>
        <v>38400000000</v>
      </c>
      <c r="D49" s="3"/>
      <c r="G49" s="2"/>
    </row>
    <row r="50" spans="2:7" ht="19.5">
      <c r="B50" s="19" t="s">
        <v>18</v>
      </c>
      <c r="C50" s="6" t="str">
        <f>F4&amp;" "&amp;"384,000km"</f>
        <v>Actual Distance 384,000km</v>
      </c>
      <c r="D50" s="14" t="s">
        <v>28</v>
      </c>
      <c r="G50" s="2"/>
    </row>
    <row r="51" spans="2:7" ht="19.5">
      <c r="B51" s="19"/>
      <c r="C51" s="7" t="str">
        <f>F5&amp;" "&amp;(ROUND($C49/($D$5*100),2))&amp;"m"</f>
        <v>Scaled Distance 95.82m</v>
      </c>
      <c r="D51" s="6" t="str">
        <f>C50</f>
        <v>Actual Distance 384,000km</v>
      </c>
      <c r="G51" s="2" t="str">
        <f>(ROUND($C49/$D$5,1))&amp;"cm"</f>
        <v>9582.4cm</v>
      </c>
    </row>
    <row r="52" spans="2:7" ht="19.5">
      <c r="B52" s="19"/>
      <c r="C52" s="6"/>
      <c r="D52" s="7" t="str">
        <f>C51</f>
        <v>Scaled Distance 95.82m</v>
      </c>
      <c r="G52" s="2"/>
    </row>
    <row r="53" spans="2:7" ht="4.5" customHeight="1">
      <c r="B53" s="8"/>
      <c r="C53" s="8"/>
      <c r="D53" s="8"/>
      <c r="G53" s="2"/>
    </row>
    <row r="54" spans="2:7" ht="4.5" customHeight="1">
      <c r="B54" s="9"/>
      <c r="C54" s="9"/>
      <c r="D54" s="9"/>
      <c r="G54" s="2"/>
    </row>
    <row r="55" spans="2:7" ht="4.5" customHeight="1">
      <c r="B55" s="3"/>
      <c r="C55" s="4">
        <f>1500000*100000</f>
        <v>150000000000</v>
      </c>
      <c r="D55" s="3"/>
      <c r="G55" s="2"/>
    </row>
    <row r="56" spans="2:7" ht="19.5">
      <c r="B56" s="20" t="s">
        <v>19</v>
      </c>
      <c r="C56" s="6" t="str">
        <f>F4&amp;" "&amp;"1,500,000km"</f>
        <v>Actual Distance 1,500,000km</v>
      </c>
      <c r="D56" s="14" t="s">
        <v>0</v>
      </c>
      <c r="G56" s="2"/>
    </row>
    <row r="57" spans="2:7" ht="19.5">
      <c r="B57" s="20"/>
      <c r="C57" s="7" t="str">
        <f>F5&amp;" "&amp;(ROUND($C55/($D$5*100),2))&amp;"m"</f>
        <v>Scaled Distance 374.31m</v>
      </c>
      <c r="D57" s="6" t="str">
        <f>C56</f>
        <v>Actual Distance 1,500,000km</v>
      </c>
      <c r="G57" s="2" t="str">
        <f>(ROUND($C55/$D$5,1))&amp;"cm"</f>
        <v>37431.1cm</v>
      </c>
    </row>
    <row r="58" spans="2:7" ht="19.5">
      <c r="B58" s="20"/>
      <c r="C58" s="6"/>
      <c r="D58" s="7" t="str">
        <f>C57</f>
        <v>Scaled Distance 374.31m</v>
      </c>
      <c r="G58" s="2"/>
    </row>
    <row r="59" spans="2:7" ht="4.5" customHeight="1">
      <c r="B59" s="8"/>
      <c r="C59" s="8"/>
      <c r="D59" s="8"/>
      <c r="G59" s="2"/>
    </row>
    <row r="60" spans="2:7" ht="4.5" customHeight="1">
      <c r="B60" s="9"/>
      <c r="C60" s="9"/>
      <c r="D60" s="9"/>
      <c r="G60" s="2"/>
    </row>
    <row r="61" spans="2:7" ht="4.5" customHeight="1">
      <c r="B61" s="3"/>
      <c r="C61" s="4">
        <f>150000000*100000</f>
        <v>15000000000000</v>
      </c>
      <c r="D61" s="3"/>
      <c r="G61" s="2"/>
    </row>
    <row r="62" spans="2:7" ht="19.5">
      <c r="B62" s="19" t="s">
        <v>20</v>
      </c>
      <c r="C62" s="6" t="str">
        <f>F4&amp;" "&amp;"150,000,000km"</f>
        <v>Actual Distance 150,000,000km</v>
      </c>
      <c r="D62" s="6" t="s">
        <v>29</v>
      </c>
      <c r="G62" s="2"/>
    </row>
    <row r="63" spans="2:7" ht="19.5">
      <c r="B63" s="19"/>
      <c r="C63" s="7" t="str">
        <f>F5&amp;" "&amp;(ROUND($C61/($D$5*100000),1))&amp;"km"</f>
        <v>Scaled Distance 37.4km</v>
      </c>
      <c r="D63" s="6" t="str">
        <f>C62</f>
        <v>Actual Distance 150,000,000km</v>
      </c>
      <c r="G63" s="2" t="str">
        <f>(ROUND($C61/$D$5,-2))&amp;"cm"</f>
        <v>3743100cm</v>
      </c>
    </row>
    <row r="64" spans="2:7" ht="19.5">
      <c r="B64" s="19"/>
      <c r="C64" s="6"/>
      <c r="D64" s="7" t="str">
        <f>C63</f>
        <v>Scaled Distance 37.4km</v>
      </c>
      <c r="G64" s="2"/>
    </row>
    <row r="65" spans="2:7" ht="4.5" customHeight="1">
      <c r="B65" s="8"/>
      <c r="C65" s="8"/>
      <c r="D65" s="10"/>
      <c r="G65" s="2"/>
    </row>
    <row r="66" spans="2:7" ht="4.5" customHeight="1">
      <c r="B66" s="9"/>
      <c r="C66" s="9"/>
      <c r="D66" s="9"/>
      <c r="G66" s="2"/>
    </row>
    <row r="67" spans="2:7" ht="4.5" customHeight="1">
      <c r="B67" s="3"/>
      <c r="C67" s="4">
        <f>4788000000*100000</f>
        <v>478800000000000</v>
      </c>
      <c r="D67" s="3"/>
      <c r="G67" s="2"/>
    </row>
    <row r="68" spans="2:7" ht="19.5">
      <c r="B68" s="19" t="s">
        <v>47</v>
      </c>
      <c r="C68" s="6" t="str">
        <f>F10&amp;" "&amp;"4,788,000,000km"</f>
        <v> 4,788,000,000km</v>
      </c>
      <c r="D68" s="6" t="s">
        <v>48</v>
      </c>
      <c r="G68" s="2"/>
    </row>
    <row r="69" spans="2:7" ht="19.5">
      <c r="B69" s="19"/>
      <c r="C69" s="7" t="str">
        <f>F11&amp;" "&amp;(ROUND($C67/($D$5*100000),1))&amp;"km"</f>
        <v> 1194.8km</v>
      </c>
      <c r="D69" s="6" t="str">
        <f>C68</f>
        <v> 4,788,000,000km</v>
      </c>
      <c r="G69" s="2" t="str">
        <f>(ROUND($C67/$D$5,-2))&amp;"cm"</f>
        <v>119480200cm</v>
      </c>
    </row>
    <row r="70" spans="2:7" ht="19.5">
      <c r="B70" s="19"/>
      <c r="C70" s="6"/>
      <c r="D70" s="7" t="str">
        <f>C69</f>
        <v> 1194.8km</v>
      </c>
      <c r="G70" s="2"/>
    </row>
    <row r="71" spans="2:7" ht="4.5" customHeight="1">
      <c r="B71" s="8"/>
      <c r="C71" s="8"/>
      <c r="D71" s="10"/>
      <c r="G71" s="2"/>
    </row>
    <row r="72" spans="2:7" ht="4.5" customHeight="1">
      <c r="B72" s="9"/>
      <c r="C72" s="9"/>
      <c r="G72" s="2"/>
    </row>
    <row r="73" spans="2:7" ht="4.5" customHeight="1">
      <c r="B73" s="3"/>
      <c r="C73" s="4">
        <f>40000000000000*100000</f>
        <v>4E+18</v>
      </c>
      <c r="D73" s="5"/>
      <c r="G73" s="2"/>
    </row>
    <row r="74" spans="2:7" ht="19.5" customHeight="1">
      <c r="B74" s="19" t="s">
        <v>21</v>
      </c>
      <c r="C74" s="15" t="str">
        <f>F4&amp;" "&amp;"40,000,000,000,000km"</f>
        <v>Actual Distance 40,000,000,000,000km</v>
      </c>
      <c r="D74" s="14" t="s">
        <v>30</v>
      </c>
      <c r="G74" s="2"/>
    </row>
    <row r="75" spans="2:7" ht="19.5">
      <c r="B75" s="19"/>
      <c r="C75" s="7" t="str">
        <f>F5&amp;" "&amp;(ROUND($C73/($D$5*100000),0))&amp;"km"</f>
        <v>Scaled Distance 9981634km</v>
      </c>
      <c r="D75" s="15" t="str">
        <f>C74</f>
        <v>Actual Distance 40,000,000,000,000km</v>
      </c>
      <c r="G75" s="2" t="str">
        <f>(ROUND($C73/$D$5,-2))&amp;"cm"</f>
        <v>998163379400cm</v>
      </c>
    </row>
    <row r="76" spans="2:7" ht="19.5">
      <c r="B76" s="19"/>
      <c r="C76" s="7"/>
      <c r="D76" s="7" t="str">
        <f>C75</f>
        <v>Scaled Distance 9981634km</v>
      </c>
      <c r="G76" s="2"/>
    </row>
    <row r="77" spans="2:7" ht="4.5" customHeight="1">
      <c r="B77" s="10"/>
      <c r="C77" s="10"/>
      <c r="D77" s="10"/>
      <c r="G77" s="2"/>
    </row>
    <row r="81" ht="15" customHeight="1">
      <c r="D81" s="9"/>
    </row>
    <row r="83" ht="15" customHeight="1">
      <c r="D83" s="9"/>
    </row>
    <row r="84" ht="15" customHeight="1">
      <c r="D84" s="9"/>
    </row>
    <row r="87" ht="15" customHeight="1">
      <c r="D87" s="9"/>
    </row>
  </sheetData>
  <sheetProtection/>
  <mergeCells count="13">
    <mergeCell ref="B56:B58"/>
    <mergeCell ref="B62:B64"/>
    <mergeCell ref="B74:B76"/>
    <mergeCell ref="B38:B40"/>
    <mergeCell ref="B44:B46"/>
    <mergeCell ref="B50:B52"/>
    <mergeCell ref="B68:B70"/>
    <mergeCell ref="B2:D2"/>
    <mergeCell ref="B8:B10"/>
    <mergeCell ref="B14:B16"/>
    <mergeCell ref="B26:B28"/>
    <mergeCell ref="B20:B22"/>
    <mergeCell ref="B32:B34"/>
  </mergeCells>
  <hyperlinks>
    <hyperlink ref="D4" location="Sheet2!A1" display="Back to Title Page"/>
  </hyperlink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scale="92" r:id="rId1"/>
  <rowBreaks count="1" manualBreakCount="1">
    <brk id="78" min="1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M22"/>
  <sheetViews>
    <sheetView showRowColHeaders="0" tabSelected="1" zoomScale="125" zoomScaleNormal="125" zoomScalePageLayoutView="0" workbookViewId="0" topLeftCell="A1">
      <selection activeCell="A1" sqref="A1"/>
    </sheetView>
  </sheetViews>
  <sheetFormatPr defaultColWidth="9.140625" defaultRowHeight="12.75"/>
  <cols>
    <col min="1" max="1" width="2.28125" style="17" customWidth="1"/>
    <col min="2" max="2" width="4.00390625" style="17" customWidth="1"/>
    <col min="3" max="16384" width="9.140625" style="17" customWidth="1"/>
  </cols>
  <sheetData>
    <row r="2" spans="2:13" ht="30">
      <c r="B2" s="25" t="s">
        <v>46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ht="19.5" customHeight="1" thickBot="1"/>
    <row r="4" spans="2:13" ht="19.5" customHeight="1">
      <c r="B4" s="27" t="s">
        <v>34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9"/>
    </row>
    <row r="5" spans="2:13" ht="19.5" customHeight="1" thickBot="1">
      <c r="B5" s="30"/>
      <c r="C5" s="31"/>
      <c r="D5" s="31"/>
      <c r="E5" s="31"/>
      <c r="F5" s="31"/>
      <c r="G5" s="31"/>
      <c r="H5" s="31"/>
      <c r="I5" s="31"/>
      <c r="J5" s="31"/>
      <c r="K5" s="31"/>
      <c r="L5" s="31"/>
      <c r="M5" s="32"/>
    </row>
    <row r="6" ht="26.25" customHeight="1"/>
    <row r="7" ht="12.75">
      <c r="B7" s="17" t="s">
        <v>35</v>
      </c>
    </row>
    <row r="9" spans="2:13" ht="12.75">
      <c r="B9" s="17" t="s">
        <v>36</v>
      </c>
      <c r="C9" s="26" t="s">
        <v>37</v>
      </c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3:13" ht="12.75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2" spans="2:13" ht="12.75">
      <c r="B12" s="17" t="s">
        <v>38</v>
      </c>
      <c r="C12" s="26" t="s">
        <v>39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3:13" ht="12.75"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5" ht="12.75">
      <c r="B15" s="17" t="s">
        <v>41</v>
      </c>
    </row>
    <row r="16" ht="12.75">
      <c r="B16" s="17" t="s">
        <v>42</v>
      </c>
    </row>
    <row r="18" ht="12.75">
      <c r="B18" s="17" t="s">
        <v>43</v>
      </c>
    </row>
    <row r="19" ht="12.75">
      <c r="B19" s="17" t="s">
        <v>44</v>
      </c>
    </row>
    <row r="21" spans="2:13" ht="12.75">
      <c r="B21" s="24" t="s">
        <v>45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2:13" ht="12.75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</sheetData>
  <sheetProtection/>
  <mergeCells count="5">
    <mergeCell ref="B21:M22"/>
    <mergeCell ref="B2:M2"/>
    <mergeCell ref="C9:M10"/>
    <mergeCell ref="C12:M13"/>
    <mergeCell ref="B4:M5"/>
  </mergeCells>
  <hyperlinks>
    <hyperlink ref="C9:M10" location="'Model Earth'!A1" display="A sheet with scale distances relative to the size of your model Earth (you input the size of your model Earth, it does the rest)"/>
    <hyperlink ref="C12:M13" location="'Furthest Distance'!A1" display="A sheet with scale distances relative to how big you would like to make a scale model of the features (you input the distance to the Moon, it does the rest)"/>
  </hyperlink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Norfolk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Preinstalled User</dc:creator>
  <cp:keywords/>
  <dc:description/>
  <cp:lastModifiedBy>Graham Colman</cp:lastModifiedBy>
  <cp:lastPrinted>2005-10-19T21:01:21Z</cp:lastPrinted>
  <dcterms:created xsi:type="dcterms:W3CDTF">2005-07-09T12:10:49Z</dcterms:created>
  <dcterms:modified xsi:type="dcterms:W3CDTF">2015-07-16T09:00:13Z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